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-HMVJS\Sites\Conteúdo Acesso a Informação\1. Atividades e Resultados - Planilha de Produção\Relatório de Atividades Hospitalar\2026\"/>
    </mc:Choice>
  </mc:AlternateContent>
  <xr:revisionPtr revIDLastSave="0" documentId="8_{56B09FBA-EF9A-43A8-B94C-B0A634889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Resultados'!$A$1:$Y$52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9" i="2" l="1"/>
  <c r="W50" i="2"/>
  <c r="W51" i="2"/>
  <c r="W48" i="2"/>
  <c r="W43" i="2"/>
  <c r="W42" i="2"/>
  <c r="W37" i="2"/>
  <c r="W36" i="2"/>
  <c r="X28" i="2"/>
  <c r="X29" i="2"/>
  <c r="X30" i="2"/>
  <c r="X31" i="2"/>
  <c r="X27" i="2"/>
  <c r="W28" i="2"/>
  <c r="W29" i="2"/>
  <c r="W30" i="2"/>
  <c r="W31" i="2"/>
  <c r="W27" i="2"/>
  <c r="W21" i="2"/>
  <c r="W22" i="2"/>
  <c r="W20" i="2"/>
  <c r="W11" i="2"/>
  <c r="W12" i="2"/>
  <c r="W13" i="2"/>
  <c r="W14" i="2"/>
  <c r="W15" i="2"/>
  <c r="W10" i="2"/>
  <c r="V50" i="2"/>
  <c r="U43" i="2"/>
  <c r="U37" i="2"/>
  <c r="V21" i="2"/>
  <c r="U22" i="2"/>
  <c r="V22" i="2" s="1"/>
  <c r="V14" i="2"/>
  <c r="V13" i="2"/>
  <c r="V12" i="2"/>
  <c r="V11" i="2"/>
  <c r="V10" i="2"/>
  <c r="T51" i="2"/>
  <c r="V49" i="2"/>
  <c r="T37" i="2"/>
  <c r="U31" i="2"/>
  <c r="V31" i="2" s="1"/>
  <c r="T31" i="2"/>
  <c r="V30" i="2"/>
  <c r="V29" i="2"/>
  <c r="V28" i="2"/>
  <c r="V27" i="2"/>
  <c r="T22" i="2"/>
  <c r="T15" i="2"/>
  <c r="S50" i="2"/>
  <c r="S49" i="2"/>
  <c r="S42" i="2"/>
  <c r="S43" i="2" s="1"/>
  <c r="R37" i="2"/>
  <c r="S21" i="2"/>
  <c r="S20" i="2"/>
  <c r="S14" i="2"/>
  <c r="S12" i="2"/>
  <c r="Q51" i="2"/>
  <c r="Q37" i="2"/>
  <c r="R31" i="2"/>
  <c r="Q31" i="2"/>
  <c r="S30" i="2"/>
  <c r="S29" i="2"/>
  <c r="S28" i="2"/>
  <c r="S27" i="2"/>
  <c r="Q22" i="2"/>
  <c r="Q15" i="2"/>
  <c r="S11" i="2"/>
  <c r="S10" i="2"/>
  <c r="P50" i="2"/>
  <c r="P49" i="2"/>
  <c r="O43" i="2"/>
  <c r="O37" i="2"/>
  <c r="P21" i="2"/>
  <c r="P14" i="2"/>
  <c r="P13" i="2"/>
  <c r="P12" i="2"/>
  <c r="P11" i="2"/>
  <c r="P10" i="2"/>
  <c r="N51" i="2"/>
  <c r="N37" i="2"/>
  <c r="O31" i="2"/>
  <c r="N31" i="2"/>
  <c r="P30" i="2"/>
  <c r="P29" i="2"/>
  <c r="P28" i="2"/>
  <c r="P27" i="2"/>
  <c r="N22" i="2"/>
  <c r="N15" i="2"/>
  <c r="M50" i="2"/>
  <c r="L43" i="2"/>
  <c r="M36" i="2"/>
  <c r="M37" i="2" s="1"/>
  <c r="M21" i="2"/>
  <c r="L22" i="2"/>
  <c r="M14" i="2"/>
  <c r="M13" i="2"/>
  <c r="M12" i="2"/>
  <c r="M11" i="2"/>
  <c r="M10" i="2"/>
  <c r="K51" i="2"/>
  <c r="K37" i="2"/>
  <c r="L31" i="2"/>
  <c r="K31" i="2"/>
  <c r="M30" i="2"/>
  <c r="M29" i="2"/>
  <c r="M28" i="2"/>
  <c r="M27" i="2"/>
  <c r="K22" i="2"/>
  <c r="K15" i="2"/>
  <c r="U15" i="2" l="1"/>
  <c r="V15" i="2" s="1"/>
  <c r="U51" i="2"/>
  <c r="V51" i="2" s="1"/>
  <c r="O22" i="2"/>
  <c r="V42" i="2"/>
  <c r="V43" i="2" s="1"/>
  <c r="V48" i="2"/>
  <c r="V36" i="2"/>
  <c r="V37" i="2" s="1"/>
  <c r="V20" i="2"/>
  <c r="S31" i="2"/>
  <c r="R51" i="2"/>
  <c r="S51" i="2" s="1"/>
  <c r="R15" i="2"/>
  <c r="S15" i="2" s="1"/>
  <c r="R43" i="2"/>
  <c r="S13" i="2"/>
  <c r="S36" i="2"/>
  <c r="S37" i="2" s="1"/>
  <c r="R22" i="2"/>
  <c r="S22" i="2" s="1"/>
  <c r="S48" i="2"/>
  <c r="P22" i="2"/>
  <c r="M22" i="2"/>
  <c r="P31" i="2"/>
  <c r="L51" i="2"/>
  <c r="M51" i="2" s="1"/>
  <c r="O51" i="2"/>
  <c r="P51" i="2" s="1"/>
  <c r="P42" i="2"/>
  <c r="P43" i="2" s="1"/>
  <c r="O15" i="2"/>
  <c r="P15" i="2" s="1"/>
  <c r="P36" i="2"/>
  <c r="P37" i="2" s="1"/>
  <c r="P48" i="2"/>
  <c r="P20" i="2"/>
  <c r="M31" i="2"/>
  <c r="M42" i="2"/>
  <c r="M43" i="2" s="1"/>
  <c r="L15" i="2"/>
  <c r="M15" i="2" s="1"/>
  <c r="M49" i="2"/>
  <c r="M48" i="2"/>
  <c r="M20" i="2"/>
  <c r="L37" i="2"/>
  <c r="J42" i="2"/>
  <c r="J43" i="2" s="1"/>
  <c r="J36" i="2"/>
  <c r="J37" i="2" s="1"/>
  <c r="J14" i="2"/>
  <c r="J13" i="2"/>
  <c r="J12" i="2"/>
  <c r="J11" i="2"/>
  <c r="J10" i="2"/>
  <c r="H51" i="2"/>
  <c r="H37" i="2"/>
  <c r="I31" i="2"/>
  <c r="H31" i="2"/>
  <c r="J30" i="2"/>
  <c r="J29" i="2"/>
  <c r="J28" i="2"/>
  <c r="J27" i="2"/>
  <c r="H22" i="2"/>
  <c r="H15" i="2"/>
  <c r="G50" i="2"/>
  <c r="G49" i="2"/>
  <c r="G36" i="2"/>
  <c r="G37" i="2" s="1"/>
  <c r="G21" i="2"/>
  <c r="G14" i="2"/>
  <c r="G13" i="2"/>
  <c r="G12" i="2"/>
  <c r="G11" i="2"/>
  <c r="G10" i="2"/>
  <c r="E51" i="2"/>
  <c r="E37" i="2"/>
  <c r="F31" i="2"/>
  <c r="E31" i="2"/>
  <c r="G30" i="2"/>
  <c r="G29" i="2"/>
  <c r="G28" i="2"/>
  <c r="G27" i="2"/>
  <c r="E22" i="2"/>
  <c r="E15" i="2"/>
  <c r="X11" i="2" l="1"/>
  <c r="X10" i="2"/>
  <c r="X13" i="2"/>
  <c r="X14" i="2"/>
  <c r="X20" i="2"/>
  <c r="X12" i="2"/>
  <c r="X21" i="2"/>
  <c r="X36" i="2"/>
  <c r="X42" i="2"/>
  <c r="X48" i="2"/>
  <c r="X49" i="2"/>
  <c r="X50" i="2"/>
  <c r="J31" i="2"/>
  <c r="J49" i="2"/>
  <c r="J50" i="2"/>
  <c r="J21" i="2"/>
  <c r="I22" i="2"/>
  <c r="I43" i="2"/>
  <c r="I51" i="2"/>
  <c r="I15" i="2"/>
  <c r="J15" i="2" s="1"/>
  <c r="J48" i="2"/>
  <c r="J20" i="2"/>
  <c r="I37" i="2"/>
  <c r="G31" i="2"/>
  <c r="F51" i="2"/>
  <c r="G51" i="2" s="1"/>
  <c r="F22" i="2"/>
  <c r="G22" i="2" s="1"/>
  <c r="G42" i="2"/>
  <c r="G43" i="2" s="1"/>
  <c r="F43" i="2"/>
  <c r="G48" i="2"/>
  <c r="G20" i="2"/>
  <c r="F37" i="2"/>
  <c r="F15" i="2"/>
  <c r="G15" i="2" s="1"/>
  <c r="C31" i="2"/>
  <c r="B31" i="2"/>
  <c r="D27" i="2"/>
  <c r="D28" i="2"/>
  <c r="D29" i="2"/>
  <c r="D30" i="2"/>
  <c r="J22" i="2" l="1"/>
  <c r="J51" i="2"/>
  <c r="D31" i="2"/>
  <c r="Y27" i="2"/>
  <c r="Y30" i="2"/>
  <c r="Y29" i="2"/>
  <c r="Y28" i="2"/>
  <c r="C22" i="2" l="1"/>
  <c r="X22" i="2" s="1"/>
  <c r="D50" i="2" l="1"/>
  <c r="D49" i="2"/>
  <c r="D48" i="2"/>
  <c r="D42" i="2"/>
  <c r="D43" i="2" s="1"/>
  <c r="B51" i="2"/>
  <c r="D36" i="2"/>
  <c r="D37" i="2" s="1"/>
  <c r="C37" i="2"/>
  <c r="X37" i="2" s="1"/>
  <c r="B37" i="2"/>
  <c r="D21" i="2"/>
  <c r="D20" i="2"/>
  <c r="B22" i="2"/>
  <c r="D11" i="2"/>
  <c r="D12" i="2"/>
  <c r="D13" i="2"/>
  <c r="D14" i="2"/>
  <c r="D10" i="2"/>
  <c r="B15" i="2"/>
  <c r="C51" i="2" l="1"/>
  <c r="X51" i="2" s="1"/>
  <c r="C43" i="2"/>
  <c r="X43" i="2" s="1"/>
  <c r="D51" i="2" l="1"/>
  <c r="D22" i="2"/>
  <c r="Y50" i="2"/>
  <c r="Y49" i="2"/>
  <c r="Y42" i="2"/>
  <c r="Y20" i="2"/>
  <c r="Y21" i="2"/>
  <c r="Y43" i="2" l="1"/>
  <c r="Y22" i="2" l="1"/>
  <c r="C15" i="2"/>
  <c r="X15" i="2" s="1"/>
  <c r="D15" i="2" l="1"/>
  <c r="Y10" i="2"/>
  <c r="Y13" i="2" l="1"/>
  <c r="Y14" i="2"/>
  <c r="Y12" i="2"/>
  <c r="Y11" i="2"/>
  <c r="Y15" i="2" l="1"/>
  <c r="Y31" i="2" l="1"/>
  <c r="Y36" i="2" l="1"/>
  <c r="Y37" i="2" l="1"/>
  <c r="Y48" i="2" l="1"/>
  <c r="Y5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Luana Porfirio Pereira</author>
  </authors>
  <commentList>
    <comment ref="W10" authorId="0" shapeId="0" xr:uid="{D7270495-A2C0-4801-A663-2C2B49907DCC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Adiconar o mês de refenrencia.
</t>
        </r>
      </text>
    </comment>
    <comment ref="C48" authorId="0" shapeId="0" xr:uid="{AC037847-047E-4EE5-8767-873A90F23C67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31 colaboradores</t>
        </r>
      </text>
    </comment>
    <comment ref="F48" authorId="0" shapeId="0" xr:uid="{662E01AF-486A-4191-8E8A-60E5FECA1CE0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27 colaboradores</t>
        </r>
      </text>
    </comment>
    <comment ref="I48" authorId="0" shapeId="0" xr:uid="{4A61325E-07B9-41A9-8B15-8145E7D0958A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 colaboradore</t>
        </r>
      </text>
    </comment>
    <comment ref="L48" authorId="0" shapeId="0" xr:uid="{D0E809B6-F0ED-4C3C-B494-69A1FC220606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 colaboradore</t>
        </r>
      </text>
    </comment>
    <comment ref="O48" authorId="0" shapeId="0" xr:uid="{8C9D03FC-AB1B-41E7-B42C-FAE03B2ED2B2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14 colaboradores</t>
        </r>
      </text>
    </comment>
    <comment ref="R48" authorId="0" shapeId="0" xr:uid="{62774028-BB0F-430F-8F43-A685589BE71C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8 colaboradores</t>
        </r>
      </text>
    </comment>
    <comment ref="U48" authorId="0" shapeId="0" xr:uid="{817042C0-7D46-48BB-B029-78A33F62DB4A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8 colaboradores</t>
        </r>
      </text>
    </comment>
    <comment ref="F49" authorId="0" shapeId="0" xr:uid="{B4406DA3-B5D9-49E8-B662-A96706F2C34D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2colaboradores</t>
        </r>
      </text>
    </comment>
    <comment ref="I49" authorId="0" shapeId="0" xr:uid="{209ABC80-ED4A-48FC-9BD4-3EEE506FE3E0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 
colaboradores</t>
        </r>
      </text>
    </comment>
    <comment ref="L49" authorId="0" shapeId="0" xr:uid="{1D9241C1-47E6-40B6-9A76-AEE1DEB6D9E5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 
colaboradores</t>
        </r>
      </text>
    </comment>
  </commentList>
</comments>
</file>

<file path=xl/sharedStrings.xml><?xml version="1.0" encoding="utf-8"?>
<sst xmlns="http://schemas.openxmlformats.org/spreadsheetml/2006/main" count="223" uniqueCount="37">
  <si>
    <t>Janeiro</t>
  </si>
  <si>
    <t>Total</t>
  </si>
  <si>
    <t>Cont.</t>
  </si>
  <si>
    <t>Real.</t>
  </si>
  <si>
    <t>%</t>
  </si>
  <si>
    <t>Consultas Subseqüentes</t>
  </si>
  <si>
    <t>Clínica Médica</t>
  </si>
  <si>
    <t>Clínica Cirúrgica</t>
  </si>
  <si>
    <t>Obstetrícia</t>
  </si>
  <si>
    <t>Pediatria</t>
  </si>
  <si>
    <t>Psiquiatria</t>
  </si>
  <si>
    <t xml:space="preserve">Primeiras Consultas </t>
  </si>
  <si>
    <t>Pronto Atendimento</t>
  </si>
  <si>
    <t>Atendimento Domiciliar</t>
  </si>
  <si>
    <t>Ultrassonografia</t>
  </si>
  <si>
    <t>Tomografia</t>
  </si>
  <si>
    <t>Colonoscopia</t>
  </si>
  <si>
    <t>Fonte: Relatório Websaass - Plataforma Prestação de Contas SMS</t>
  </si>
  <si>
    <t>Meta</t>
  </si>
  <si>
    <t>SAÍDAS HOSPITALARES</t>
  </si>
  <si>
    <t>ATENDIMENTO AMBULATORIAL</t>
  </si>
  <si>
    <t>SADT EXTERNO</t>
  </si>
  <si>
    <t>MELHOR EM CASA</t>
  </si>
  <si>
    <t>CONSULTAS DE URGÊNCIAS E EMERGÊNCIAS</t>
  </si>
  <si>
    <t>RTU</t>
  </si>
  <si>
    <t>URO/GINECOLÓGICAS</t>
  </si>
  <si>
    <t>ORTOPÉDICAS</t>
  </si>
  <si>
    <t>ATIVIDADES CIRÚRGICAS
ELETIVAS</t>
  </si>
  <si>
    <t>GERAIS VIDEOLAPAROSCOPIAS - ABERTA OU CONVERTIDA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</si>
  <si>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HOSPITAL MUNICIPAL VEREADOR JOSÉ STOROPOLLI</t>
  </si>
  <si>
    <t>Fevereiro</t>
  </si>
  <si>
    <t>Março</t>
  </si>
  <si>
    <t>(*) Redução dos atendimentos realizados em virtude do referenciamento do Pronto Atendimento a partir de 16/07/2025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</si>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</sst>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Verdan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/>
    <xf numFmtId="9" fontId="0" fillId="0" borderId="0" xfId="42" applyFont="1" applyAlignment="1">
      <alignment horizontal="center"/>
    </xf>
    <xf numFmtId="9" fontId="16" fillId="0" borderId="11" xfId="42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3" fontId="16" fillId="33" borderId="11" xfId="0" applyNumberFormat="1" applyFont="1" applyFill="1" applyBorder="1" applyAlignment="1">
      <alignment horizontal="center" wrapText="1"/>
    </xf>
    <xf numFmtId="3" fontId="0" fillId="33" borderId="11" xfId="0" applyNumberFormat="1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9" fontId="16" fillId="33" borderId="11" xfId="42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3" fontId="0" fillId="33" borderId="17" xfId="0" applyNumberFormat="1" applyFill="1" applyBorder="1" applyAlignment="1">
      <alignment horizontal="center" wrapText="1"/>
    </xf>
    <xf numFmtId="9" fontId="16" fillId="33" borderId="17" xfId="42" applyFont="1" applyFill="1" applyBorder="1" applyAlignment="1">
      <alignment horizontal="center" wrapText="1"/>
    </xf>
    <xf numFmtId="0" fontId="0" fillId="33" borderId="0" xfId="0" applyFill="1" applyAlignment="1">
      <alignment horizontal="center" wrapText="1"/>
    </xf>
    <xf numFmtId="0" fontId="0" fillId="33" borderId="0" xfId="0" applyFill="1" applyAlignment="1">
      <alignment horizontal="center"/>
    </xf>
    <xf numFmtId="9" fontId="0" fillId="33" borderId="0" xfId="42" applyFont="1" applyFill="1" applyAlignment="1">
      <alignment horizontal="center"/>
    </xf>
    <xf numFmtId="9" fontId="0" fillId="33" borderId="11" xfId="42" applyFont="1" applyFill="1" applyBorder="1" applyAlignment="1">
      <alignment horizontal="center" wrapText="1"/>
    </xf>
    <xf numFmtId="9" fontId="0" fillId="33" borderId="17" xfId="42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vertical="center" wrapText="1"/>
    </xf>
    <xf numFmtId="9" fontId="16" fillId="33" borderId="11" xfId="4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21" fillId="33" borderId="17" xfId="0" applyFont="1" applyFill="1" applyBorder="1" applyAlignment="1">
      <alignment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6" fillId="33" borderId="18" xfId="0" applyFont="1" applyFill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  <color rgb="FF663300"/>
      <color rgb="FF009900"/>
      <color rgb="FFA50021"/>
      <color rgb="FF009999"/>
      <color rgb="FF996633"/>
      <color rgb="FF66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aa7b29a7-3d10-423c-90d5-5de84497b1ed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</xdr:row>
      <xdr:rowOff>161924</xdr:rowOff>
    </xdr:from>
    <xdr:to>
      <xdr:col>0</xdr:col>
      <xdr:colOff>2171700</xdr:colOff>
      <xdr:row>4</xdr:row>
      <xdr:rowOff>101224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B34A7C2-1832-4D90-8281-1CC124F4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52424"/>
          <a:ext cx="1943101" cy="634065"/>
        </a:xfrm>
        <a:prstGeom prst="rect">
          <a:avLst/>
        </a:prstGeom>
      </xdr:spPr>
    </xdr:pic>
    <xdr:clientData/>
  </xdr:twoCellAnchor>
  <xdr:twoCellAnchor>
    <xdr:from>
      <xdr:col>22</xdr:col>
      <xdr:colOff>420727</xdr:colOff>
      <xdr:row>1</xdr:row>
      <xdr:rowOff>59595</xdr:rowOff>
    </xdr:from>
    <xdr:to>
      <xdr:col>24</xdr:col>
      <xdr:colOff>398214</xdr:colOff>
      <xdr:row>6</xdr:row>
      <xdr:rowOff>20374</xdr:rowOff>
    </xdr:to>
    <xdr:pic>
      <xdr:nvPicPr>
        <xdr:cNvPr id="3" name="x_image_0_0">
          <a:extLst>
            <a:ext uri="{FF2B5EF4-FFF2-40B4-BE49-F238E27FC236}">
              <a16:creationId xmlns:a16="http://schemas.microsoft.com/office/drawing/2014/main" id="{3EB376B9-DAF8-302E-56C4-7E93B54D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2591" y="250095"/>
          <a:ext cx="1155123" cy="1034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4:AM57"/>
  <sheetViews>
    <sheetView showGridLines="0" tabSelected="1" zoomScale="55" zoomScaleNormal="55" zoomScaleSheetLayoutView="4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C25" sqref="AC25"/>
    </sheetView>
  </sheetViews>
  <sheetFormatPr defaultRowHeight="15" x14ac:dyDescent="0.25"/>
  <cols>
    <col min="1" max="1" width="38.85546875" style="1" customWidth="1"/>
    <col min="2" max="2" width="6.5703125" style="1" bestFit="1" customWidth="1"/>
    <col min="3" max="3" width="8.7109375" style="1" customWidth="1"/>
    <col min="4" max="4" width="8.7109375" style="4" customWidth="1"/>
    <col min="5" max="5" width="6.5703125" style="1" bestFit="1" customWidth="1"/>
    <col min="6" max="6" width="8.7109375" style="1" customWidth="1"/>
    <col min="7" max="7" width="8.7109375" style="4" customWidth="1"/>
    <col min="8" max="8" width="6.5703125" style="1" bestFit="1" customWidth="1"/>
    <col min="9" max="9" width="8.7109375" style="1" customWidth="1"/>
    <col min="10" max="10" width="8.7109375" style="4" customWidth="1"/>
    <col min="11" max="11" width="6.5703125" style="1" bestFit="1" customWidth="1"/>
    <col min="12" max="12" width="8.7109375" style="1" customWidth="1"/>
    <col min="13" max="13" width="8.7109375" style="4" customWidth="1"/>
    <col min="14" max="14" width="6.5703125" style="1" bestFit="1" customWidth="1"/>
    <col min="15" max="15" width="8.7109375" style="1" customWidth="1"/>
    <col min="16" max="16" width="8.7109375" style="4" customWidth="1"/>
    <col min="17" max="17" width="6.5703125" style="1" bestFit="1" customWidth="1"/>
    <col min="18" max="18" width="8.7109375" style="1" customWidth="1"/>
    <col min="19" max="19" width="8.7109375" style="4" customWidth="1"/>
    <col min="20" max="20" width="6.5703125" style="1" bestFit="1" customWidth="1"/>
    <col min="21" max="21" width="8.7109375" style="1" customWidth="1"/>
    <col min="22" max="22" width="8.7109375" style="4" customWidth="1"/>
    <col min="23" max="24" width="8.7109375" style="1" customWidth="1"/>
    <col min="25" max="25" width="7" style="4" customWidth="1"/>
    <col min="26" max="26" width="9.7109375" customWidth="1"/>
  </cols>
  <sheetData>
    <row r="4" spans="1:39" ht="24.75" customHeight="1" x14ac:dyDescent="0.35">
      <c r="E4" s="34" t="s">
        <v>29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6" spans="1:39" ht="15" customHeight="1" thickBot="1" x14ac:dyDescent="0.3">
      <c r="A6" s="38"/>
      <c r="B6" s="38"/>
      <c r="C6" s="38"/>
      <c r="D6" s="38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39" ht="20.100000000000001" customHeight="1" thickBot="1" x14ac:dyDescent="0.3">
      <c r="A7" s="24"/>
    </row>
    <row r="8" spans="1:39" ht="20.100000000000001" customHeight="1" thickBot="1" x14ac:dyDescent="0.3">
      <c r="A8" s="36" t="s">
        <v>19</v>
      </c>
      <c r="B8" s="28" t="s">
        <v>0</v>
      </c>
      <c r="C8" s="29"/>
      <c r="D8" s="30"/>
      <c r="E8" s="28" t="s">
        <v>30</v>
      </c>
      <c r="F8" s="29"/>
      <c r="G8" s="30"/>
      <c r="H8" s="28" t="s">
        <v>31</v>
      </c>
      <c r="I8" s="29"/>
      <c r="J8" s="30"/>
      <c r="K8" s="28" t="s">
        <v>33</v>
      </c>
      <c r="L8" s="29"/>
      <c r="M8" s="30"/>
      <c r="N8" s="28" t="s">
        <v>34</v>
      </c>
      <c r="O8" s="29"/>
      <c r="P8" s="30"/>
      <c r="Q8" s="28" t="s">
        <v>35</v>
      </c>
      <c r="R8" s="29"/>
      <c r="S8" s="30"/>
      <c r="T8" s="28" t="s">
        <v>36</v>
      </c>
      <c r="U8" s="29"/>
      <c r="V8" s="30"/>
      <c r="W8" s="28" t="s">
        <v>1</v>
      </c>
      <c r="X8" s="29"/>
      <c r="Y8" s="30"/>
    </row>
    <row r="9" spans="1:39" ht="15.75" thickBot="1" x14ac:dyDescent="0.3">
      <c r="A9" s="37"/>
      <c r="B9" s="2" t="s">
        <v>18</v>
      </c>
      <c r="C9" s="2" t="s">
        <v>3</v>
      </c>
      <c r="D9" s="5" t="s">
        <v>4</v>
      </c>
      <c r="E9" s="2" t="s">
        <v>18</v>
      </c>
      <c r="F9" s="2" t="s">
        <v>3</v>
      </c>
      <c r="G9" s="5" t="s">
        <v>4</v>
      </c>
      <c r="H9" s="2" t="s">
        <v>18</v>
      </c>
      <c r="I9" s="2" t="s">
        <v>3</v>
      </c>
      <c r="J9" s="5" t="s">
        <v>4</v>
      </c>
      <c r="K9" s="2" t="s">
        <v>18</v>
      </c>
      <c r="L9" s="2" t="s">
        <v>3</v>
      </c>
      <c r="M9" s="5" t="s">
        <v>4</v>
      </c>
      <c r="N9" s="2" t="s">
        <v>18</v>
      </c>
      <c r="O9" s="2" t="s">
        <v>3</v>
      </c>
      <c r="P9" s="5" t="s">
        <v>4</v>
      </c>
      <c r="Q9" s="2" t="s">
        <v>18</v>
      </c>
      <c r="R9" s="2" t="s">
        <v>3</v>
      </c>
      <c r="S9" s="5" t="s">
        <v>4</v>
      </c>
      <c r="T9" s="2" t="s">
        <v>18</v>
      </c>
      <c r="U9" s="2" t="s">
        <v>3</v>
      </c>
      <c r="V9" s="5" t="s">
        <v>4</v>
      </c>
      <c r="W9" s="2" t="s">
        <v>2</v>
      </c>
      <c r="X9" s="2" t="s">
        <v>3</v>
      </c>
      <c r="Y9" s="5" t="s">
        <v>4</v>
      </c>
    </row>
    <row r="10" spans="1:39" ht="20.100000000000001" customHeight="1" thickBot="1" x14ac:dyDescent="0.3">
      <c r="A10" s="10" t="s">
        <v>6</v>
      </c>
      <c r="B10" s="9">
        <v>240</v>
      </c>
      <c r="C10" s="9">
        <v>355</v>
      </c>
      <c r="D10" s="19">
        <f>C10/B10*100%</f>
        <v>1.4791666666666667</v>
      </c>
      <c r="E10" s="9">
        <v>240</v>
      </c>
      <c r="F10" s="9">
        <v>337</v>
      </c>
      <c r="G10" s="19">
        <f>F10/E10*100%</f>
        <v>1.4041666666666666</v>
      </c>
      <c r="H10" s="9">
        <v>240</v>
      </c>
      <c r="I10" s="9">
        <v>392</v>
      </c>
      <c r="J10" s="19">
        <f>I10/H10*100%</f>
        <v>1.6333333333333333</v>
      </c>
      <c r="K10" s="9">
        <v>240</v>
      </c>
      <c r="L10" s="9">
        <v>350</v>
      </c>
      <c r="M10" s="19">
        <f>L10/K10*100%</f>
        <v>1.4583333333333333</v>
      </c>
      <c r="N10" s="9">
        <v>240</v>
      </c>
      <c r="O10" s="9">
        <v>367</v>
      </c>
      <c r="P10" s="19">
        <f>O10/N10*100%</f>
        <v>1.5291666666666666</v>
      </c>
      <c r="Q10" s="9">
        <v>240</v>
      </c>
      <c r="R10" s="9">
        <v>389</v>
      </c>
      <c r="S10" s="19">
        <f>R10/Q10*100%</f>
        <v>1.6208333333333333</v>
      </c>
      <c r="T10" s="9">
        <v>240</v>
      </c>
      <c r="U10" s="9">
        <v>381</v>
      </c>
      <c r="V10" s="19">
        <f>U10/T10*100%</f>
        <v>1.5874999999999999</v>
      </c>
      <c r="W10" s="8">
        <f>B10+E10+H10+K10+N10+Q10+T10</f>
        <v>1680</v>
      </c>
      <c r="X10" s="8">
        <f>C10+F10+I10+L10+O10+R10+U10</f>
        <v>2571</v>
      </c>
      <c r="Y10" s="11">
        <f>X10/W10*100%</f>
        <v>1.5303571428571427</v>
      </c>
    </row>
    <row r="11" spans="1:39" ht="20.100000000000001" customHeight="1" thickBot="1" x14ac:dyDescent="0.3">
      <c r="A11" s="10" t="s">
        <v>7</v>
      </c>
      <c r="B11" s="9">
        <v>255</v>
      </c>
      <c r="C11" s="9">
        <v>374</v>
      </c>
      <c r="D11" s="19">
        <f t="shared" ref="D11:D15" si="0">C11/B11*100%</f>
        <v>1.4666666666666666</v>
      </c>
      <c r="E11" s="9">
        <v>255</v>
      </c>
      <c r="F11" s="9">
        <v>381</v>
      </c>
      <c r="G11" s="19">
        <f t="shared" ref="G11:G15" si="1">F11/E11*100%</f>
        <v>1.4941176470588236</v>
      </c>
      <c r="H11" s="9">
        <v>255</v>
      </c>
      <c r="I11" s="9">
        <v>408</v>
      </c>
      <c r="J11" s="19">
        <f t="shared" ref="J11:J15" si="2">I11/H11*100%</f>
        <v>1.6</v>
      </c>
      <c r="K11" s="9">
        <v>255</v>
      </c>
      <c r="L11" s="9">
        <v>402</v>
      </c>
      <c r="M11" s="19">
        <f t="shared" ref="M11:M15" si="3">L11/K11*100%</f>
        <v>1.5764705882352941</v>
      </c>
      <c r="N11" s="9">
        <v>255</v>
      </c>
      <c r="O11" s="9">
        <v>419</v>
      </c>
      <c r="P11" s="19">
        <f t="shared" ref="P11:P15" si="4">O11/N11*100%</f>
        <v>1.6431372549019607</v>
      </c>
      <c r="Q11" s="9">
        <v>255</v>
      </c>
      <c r="R11" s="9">
        <v>381</v>
      </c>
      <c r="S11" s="19">
        <f t="shared" ref="S11:S15" si="5">R11/Q11*100%</f>
        <v>1.4941176470588236</v>
      </c>
      <c r="T11" s="9">
        <v>255</v>
      </c>
      <c r="U11" s="9">
        <v>378</v>
      </c>
      <c r="V11" s="19">
        <f t="shared" ref="V11:V15" si="6">U11/T11*100%</f>
        <v>1.4823529411764707</v>
      </c>
      <c r="W11" s="8">
        <f t="shared" ref="W11:W15" si="7">B11+E11+H11+K11+N11+Q11+T11</f>
        <v>1785</v>
      </c>
      <c r="X11" s="8">
        <f t="shared" ref="X11:X15" si="8">C11+F11+I11+L11+O11+R11+U11</f>
        <v>2743</v>
      </c>
      <c r="Y11" s="11">
        <f>X11/W11*100%</f>
        <v>1.5366946778711486</v>
      </c>
    </row>
    <row r="12" spans="1:39" ht="20.100000000000001" customHeight="1" thickBot="1" x14ac:dyDescent="0.3">
      <c r="A12" s="10" t="s">
        <v>8</v>
      </c>
      <c r="B12" s="9">
        <v>215</v>
      </c>
      <c r="C12" s="9">
        <v>186</v>
      </c>
      <c r="D12" s="19">
        <f t="shared" si="0"/>
        <v>0.8651162790697674</v>
      </c>
      <c r="E12" s="9">
        <v>215</v>
      </c>
      <c r="F12" s="9">
        <v>192</v>
      </c>
      <c r="G12" s="19">
        <f t="shared" si="1"/>
        <v>0.89302325581395348</v>
      </c>
      <c r="H12" s="9">
        <v>215</v>
      </c>
      <c r="I12" s="9">
        <v>221</v>
      </c>
      <c r="J12" s="19">
        <f t="shared" si="2"/>
        <v>1.027906976744186</v>
      </c>
      <c r="K12" s="9">
        <v>215</v>
      </c>
      <c r="L12" s="9">
        <v>212</v>
      </c>
      <c r="M12" s="19">
        <f t="shared" si="3"/>
        <v>0.98604651162790702</v>
      </c>
      <c r="N12" s="9">
        <v>215</v>
      </c>
      <c r="O12" s="9">
        <v>229</v>
      </c>
      <c r="P12" s="19">
        <f t="shared" si="4"/>
        <v>1.0651162790697675</v>
      </c>
      <c r="Q12" s="9">
        <v>215</v>
      </c>
      <c r="R12" s="9">
        <v>214</v>
      </c>
      <c r="S12" s="19">
        <f t="shared" si="5"/>
        <v>0.99534883720930234</v>
      </c>
      <c r="T12" s="9">
        <v>215</v>
      </c>
      <c r="U12" s="9">
        <v>202</v>
      </c>
      <c r="V12" s="19">
        <f t="shared" si="6"/>
        <v>0.93953488372093019</v>
      </c>
      <c r="W12" s="8">
        <f t="shared" si="7"/>
        <v>1505</v>
      </c>
      <c r="X12" s="8">
        <f t="shared" si="8"/>
        <v>1456</v>
      </c>
      <c r="Y12" s="11">
        <f>X12/W12*100%</f>
        <v>0.96744186046511627</v>
      </c>
    </row>
    <row r="13" spans="1:39" ht="20.100000000000001" customHeight="1" thickBot="1" x14ac:dyDescent="0.3">
      <c r="A13" s="10" t="s">
        <v>9</v>
      </c>
      <c r="B13" s="9">
        <v>160</v>
      </c>
      <c r="C13" s="9">
        <v>73</v>
      </c>
      <c r="D13" s="19">
        <f t="shared" si="0"/>
        <v>0.45624999999999999</v>
      </c>
      <c r="E13" s="9">
        <v>160</v>
      </c>
      <c r="F13" s="9">
        <v>110</v>
      </c>
      <c r="G13" s="19">
        <f t="shared" si="1"/>
        <v>0.6875</v>
      </c>
      <c r="H13" s="9">
        <v>160</v>
      </c>
      <c r="I13" s="9">
        <v>144</v>
      </c>
      <c r="J13" s="19">
        <f t="shared" si="2"/>
        <v>0.9</v>
      </c>
      <c r="K13" s="9">
        <v>160</v>
      </c>
      <c r="L13" s="9">
        <v>162</v>
      </c>
      <c r="M13" s="19">
        <f t="shared" si="3"/>
        <v>1.0125</v>
      </c>
      <c r="N13" s="9">
        <v>160</v>
      </c>
      <c r="O13" s="9">
        <v>157</v>
      </c>
      <c r="P13" s="19">
        <f t="shared" si="4"/>
        <v>0.98124999999999996</v>
      </c>
      <c r="Q13" s="9">
        <v>160</v>
      </c>
      <c r="R13" s="9">
        <v>129</v>
      </c>
      <c r="S13" s="19">
        <f t="shared" si="5"/>
        <v>0.80625000000000002</v>
      </c>
      <c r="T13" s="9">
        <v>160</v>
      </c>
      <c r="U13" s="9">
        <v>130</v>
      </c>
      <c r="V13" s="19">
        <f t="shared" si="6"/>
        <v>0.8125</v>
      </c>
      <c r="W13" s="8">
        <f t="shared" si="7"/>
        <v>1120</v>
      </c>
      <c r="X13" s="8">
        <f t="shared" si="8"/>
        <v>905</v>
      </c>
      <c r="Y13" s="11">
        <f t="shared" ref="Y13:Y15" si="9">X13/W13*100%</f>
        <v>0.8080357142857143</v>
      </c>
    </row>
    <row r="14" spans="1:39" ht="20.100000000000001" customHeight="1" thickBot="1" x14ac:dyDescent="0.3">
      <c r="A14" s="10" t="s">
        <v>10</v>
      </c>
      <c r="B14" s="9">
        <v>15</v>
      </c>
      <c r="C14" s="9">
        <v>10</v>
      </c>
      <c r="D14" s="19">
        <f t="shared" si="0"/>
        <v>0.66666666666666663</v>
      </c>
      <c r="E14" s="9">
        <v>15</v>
      </c>
      <c r="F14" s="9">
        <v>9</v>
      </c>
      <c r="G14" s="19">
        <f t="shared" si="1"/>
        <v>0.6</v>
      </c>
      <c r="H14" s="9">
        <v>15</v>
      </c>
      <c r="I14" s="9">
        <v>12</v>
      </c>
      <c r="J14" s="19">
        <f t="shared" si="2"/>
        <v>0.8</v>
      </c>
      <c r="K14" s="9">
        <v>15</v>
      </c>
      <c r="L14" s="9">
        <v>13</v>
      </c>
      <c r="M14" s="19">
        <f t="shared" si="3"/>
        <v>0.8666666666666667</v>
      </c>
      <c r="N14" s="9">
        <v>15</v>
      </c>
      <c r="O14" s="9">
        <v>13</v>
      </c>
      <c r="P14" s="19">
        <f t="shared" si="4"/>
        <v>0.8666666666666667</v>
      </c>
      <c r="Q14" s="9">
        <v>15</v>
      </c>
      <c r="R14" s="9">
        <v>9</v>
      </c>
      <c r="S14" s="19">
        <f t="shared" si="5"/>
        <v>0.6</v>
      </c>
      <c r="T14" s="9">
        <v>15</v>
      </c>
      <c r="U14" s="9">
        <v>6</v>
      </c>
      <c r="V14" s="19">
        <f t="shared" si="6"/>
        <v>0.4</v>
      </c>
      <c r="W14" s="8">
        <f t="shared" si="7"/>
        <v>105</v>
      </c>
      <c r="X14" s="8">
        <f t="shared" si="8"/>
        <v>72</v>
      </c>
      <c r="Y14" s="11">
        <f t="shared" si="9"/>
        <v>0.68571428571428572</v>
      </c>
    </row>
    <row r="15" spans="1:39" s="3" customFormat="1" ht="20.100000000000001" customHeight="1" thickBot="1" x14ac:dyDescent="0.3">
      <c r="A15" s="12" t="s">
        <v>1</v>
      </c>
      <c r="B15" s="8">
        <f>SUM(B10:B14)</f>
        <v>885</v>
      </c>
      <c r="C15" s="8">
        <f t="shared" ref="C15" si="10">SUM(C10:C14)</f>
        <v>998</v>
      </c>
      <c r="D15" s="11">
        <f t="shared" si="0"/>
        <v>1.127683615819209</v>
      </c>
      <c r="E15" s="8">
        <f>SUM(E10:E14)</f>
        <v>885</v>
      </c>
      <c r="F15" s="8">
        <f t="shared" ref="F15" si="11">SUM(F10:F14)</f>
        <v>1029</v>
      </c>
      <c r="G15" s="11">
        <f t="shared" si="1"/>
        <v>1.1627118644067798</v>
      </c>
      <c r="H15" s="8">
        <f>SUM(H10:H14)</f>
        <v>885</v>
      </c>
      <c r="I15" s="8">
        <f t="shared" ref="I15" si="12">SUM(I10:I14)</f>
        <v>1177</v>
      </c>
      <c r="J15" s="11">
        <f t="shared" si="2"/>
        <v>1.3299435028248587</v>
      </c>
      <c r="K15" s="8">
        <f>SUM(K10:K14)</f>
        <v>885</v>
      </c>
      <c r="L15" s="8">
        <f t="shared" ref="L15" si="13">SUM(L10:L14)</f>
        <v>1139</v>
      </c>
      <c r="M15" s="11">
        <f t="shared" si="3"/>
        <v>1.2870056497175142</v>
      </c>
      <c r="N15" s="8">
        <f>SUM(N10:N14)</f>
        <v>885</v>
      </c>
      <c r="O15" s="8">
        <f t="shared" ref="O15" si="14">SUM(O10:O14)</f>
        <v>1185</v>
      </c>
      <c r="P15" s="11">
        <f t="shared" si="4"/>
        <v>1.3389830508474576</v>
      </c>
      <c r="Q15" s="8">
        <f>SUM(Q10:Q14)</f>
        <v>885</v>
      </c>
      <c r="R15" s="8">
        <f t="shared" ref="R15" si="15">SUM(R10:R14)</f>
        <v>1122</v>
      </c>
      <c r="S15" s="11">
        <f t="shared" si="5"/>
        <v>1.2677966101694915</v>
      </c>
      <c r="T15" s="8">
        <f>SUM(T10:T14)</f>
        <v>885</v>
      </c>
      <c r="U15" s="8">
        <f t="shared" ref="U15" si="16">SUM(U10:U14)</f>
        <v>1097</v>
      </c>
      <c r="V15" s="11">
        <f t="shared" si="6"/>
        <v>1.23954802259887</v>
      </c>
      <c r="W15" s="8">
        <f t="shared" si="7"/>
        <v>6195</v>
      </c>
      <c r="X15" s="8">
        <f t="shared" si="8"/>
        <v>7747</v>
      </c>
      <c r="Y15" s="11">
        <f t="shared" si="9"/>
        <v>1.2505246166263115</v>
      </c>
    </row>
    <row r="16" spans="1:39" ht="20.100000000000001" customHeight="1" thickBot="1" x14ac:dyDescent="0.3">
      <c r="A16" s="13"/>
      <c r="B16" s="14"/>
      <c r="C16" s="14"/>
      <c r="D16" s="20"/>
      <c r="E16" s="14"/>
      <c r="F16" s="14"/>
      <c r="G16" s="20"/>
      <c r="H16" s="14"/>
      <c r="I16" s="14"/>
      <c r="J16" s="20"/>
      <c r="K16" s="14"/>
      <c r="L16" s="14"/>
      <c r="M16" s="20"/>
      <c r="N16" s="14"/>
      <c r="O16" s="14"/>
      <c r="P16" s="20"/>
      <c r="Q16" s="14"/>
      <c r="R16" s="14"/>
      <c r="S16" s="20"/>
      <c r="T16" s="14"/>
      <c r="U16" s="14"/>
      <c r="V16" s="20"/>
      <c r="W16" s="14"/>
      <c r="X16" s="14"/>
      <c r="Y16" s="15"/>
    </row>
    <row r="17" spans="1:25" ht="20.100000000000001" customHeight="1" thickBo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0.100000000000001" customHeight="1" thickBot="1" x14ac:dyDescent="0.3">
      <c r="A18" s="36" t="s">
        <v>20</v>
      </c>
      <c r="B18" s="28" t="s">
        <v>0</v>
      </c>
      <c r="C18" s="29"/>
      <c r="D18" s="30"/>
      <c r="E18" s="28" t="s">
        <v>30</v>
      </c>
      <c r="F18" s="29"/>
      <c r="G18" s="30"/>
      <c r="H18" s="28" t="s">
        <v>31</v>
      </c>
      <c r="I18" s="29"/>
      <c r="J18" s="30"/>
      <c r="K18" s="28" t="s">
        <v>33</v>
      </c>
      <c r="L18" s="29"/>
      <c r="M18" s="30"/>
      <c r="N18" s="28" t="s">
        <v>34</v>
      </c>
      <c r="O18" s="29"/>
      <c r="P18" s="30"/>
      <c r="Q18" s="28" t="s">
        <v>35</v>
      </c>
      <c r="R18" s="29"/>
      <c r="S18" s="30"/>
      <c r="T18" s="28" t="s">
        <v>36</v>
      </c>
      <c r="U18" s="29"/>
      <c r="V18" s="30"/>
      <c r="W18" s="31" t="s">
        <v>1</v>
      </c>
      <c r="X18" s="32"/>
      <c r="Y18" s="33"/>
    </row>
    <row r="19" spans="1:25" s="23" customFormat="1" ht="15.75" thickBot="1" x14ac:dyDescent="0.3">
      <c r="A19" s="37"/>
      <c r="B19" s="2" t="s">
        <v>18</v>
      </c>
      <c r="C19" s="21" t="s">
        <v>3</v>
      </c>
      <c r="D19" s="5" t="s">
        <v>4</v>
      </c>
      <c r="E19" s="2" t="s">
        <v>18</v>
      </c>
      <c r="F19" s="21" t="s">
        <v>3</v>
      </c>
      <c r="G19" s="5" t="s">
        <v>4</v>
      </c>
      <c r="H19" s="2" t="s">
        <v>18</v>
      </c>
      <c r="I19" s="21" t="s">
        <v>3</v>
      </c>
      <c r="J19" s="5" t="s">
        <v>4</v>
      </c>
      <c r="K19" s="2" t="s">
        <v>18</v>
      </c>
      <c r="L19" s="21" t="s">
        <v>3</v>
      </c>
      <c r="M19" s="5" t="s">
        <v>4</v>
      </c>
      <c r="N19" s="2" t="s">
        <v>18</v>
      </c>
      <c r="O19" s="21" t="s">
        <v>3</v>
      </c>
      <c r="P19" s="5" t="s">
        <v>4</v>
      </c>
      <c r="Q19" s="2" t="s">
        <v>18</v>
      </c>
      <c r="R19" s="21" t="s">
        <v>3</v>
      </c>
      <c r="S19" s="5" t="s">
        <v>4</v>
      </c>
      <c r="T19" s="2" t="s">
        <v>18</v>
      </c>
      <c r="U19" s="21" t="s">
        <v>3</v>
      </c>
      <c r="V19" s="5" t="s">
        <v>4</v>
      </c>
      <c r="W19" s="21" t="s">
        <v>2</v>
      </c>
      <c r="X19" s="21" t="s">
        <v>3</v>
      </c>
      <c r="Y19" s="22" t="s">
        <v>4</v>
      </c>
    </row>
    <row r="20" spans="1:25" ht="20.100000000000001" customHeight="1" thickBot="1" x14ac:dyDescent="0.3">
      <c r="A20" s="10" t="s">
        <v>11</v>
      </c>
      <c r="B20" s="9">
        <v>500</v>
      </c>
      <c r="C20" s="9">
        <v>311</v>
      </c>
      <c r="D20" s="19">
        <f>C20/B20*100%</f>
        <v>0.622</v>
      </c>
      <c r="E20" s="9">
        <v>500</v>
      </c>
      <c r="F20" s="9">
        <v>288</v>
      </c>
      <c r="G20" s="19">
        <f>F20/E20*100%</f>
        <v>0.57599999999999996</v>
      </c>
      <c r="H20" s="9">
        <v>500</v>
      </c>
      <c r="I20" s="9">
        <v>430</v>
      </c>
      <c r="J20" s="19">
        <f>I20/H20*100%</f>
        <v>0.86</v>
      </c>
      <c r="K20" s="9">
        <v>500</v>
      </c>
      <c r="L20" s="9">
        <v>339</v>
      </c>
      <c r="M20" s="19">
        <f>L20/K20*100%</f>
        <v>0.67800000000000005</v>
      </c>
      <c r="N20" s="9">
        <v>500</v>
      </c>
      <c r="O20" s="9">
        <v>321</v>
      </c>
      <c r="P20" s="19">
        <f>O20/N20*100%</f>
        <v>0.64200000000000002</v>
      </c>
      <c r="Q20" s="9">
        <v>500</v>
      </c>
      <c r="R20" s="9">
        <v>283</v>
      </c>
      <c r="S20" s="19">
        <f>R20/Q20*100%</f>
        <v>0.56599999999999995</v>
      </c>
      <c r="T20" s="9">
        <v>500</v>
      </c>
      <c r="U20" s="9">
        <v>280</v>
      </c>
      <c r="V20" s="19">
        <f>U20/T20*100%</f>
        <v>0.56000000000000005</v>
      </c>
      <c r="W20" s="8">
        <f>B20+E20+H20+K20+N20+Q20+T20</f>
        <v>3500</v>
      </c>
      <c r="X20" s="8">
        <f>C20+F20+I20+L20+O20+R20+U20</f>
        <v>2252</v>
      </c>
      <c r="Y20" s="11">
        <f>X20/W20*100%</f>
        <v>0.64342857142857146</v>
      </c>
    </row>
    <row r="21" spans="1:25" ht="20.100000000000001" customHeight="1" thickBot="1" x14ac:dyDescent="0.3">
      <c r="A21" s="10" t="s">
        <v>5</v>
      </c>
      <c r="B21" s="9">
        <v>1400</v>
      </c>
      <c r="C21" s="9">
        <v>1442</v>
      </c>
      <c r="D21" s="19">
        <f t="shared" ref="D21:D22" si="17">C21/B21*100%</f>
        <v>1.03</v>
      </c>
      <c r="E21" s="9">
        <v>1400</v>
      </c>
      <c r="F21" s="9">
        <v>1423</v>
      </c>
      <c r="G21" s="19">
        <f t="shared" ref="G21:G22" si="18">F21/E21*100%</f>
        <v>1.0164285714285715</v>
      </c>
      <c r="H21" s="9">
        <v>1400</v>
      </c>
      <c r="I21" s="9">
        <v>1664</v>
      </c>
      <c r="J21" s="19">
        <f t="shared" ref="J21:J22" si="19">I21/H21*100%</f>
        <v>1.1885714285714286</v>
      </c>
      <c r="K21" s="9">
        <v>1400</v>
      </c>
      <c r="L21" s="9">
        <v>1560</v>
      </c>
      <c r="M21" s="19">
        <f t="shared" ref="M21:M22" si="20">L21/K21*100%</f>
        <v>1.1142857142857143</v>
      </c>
      <c r="N21" s="9">
        <v>1400</v>
      </c>
      <c r="O21" s="9">
        <v>1433</v>
      </c>
      <c r="P21" s="19">
        <f t="shared" ref="P21:P22" si="21">O21/N21*100%</f>
        <v>1.0235714285714286</v>
      </c>
      <c r="Q21" s="9">
        <v>1400</v>
      </c>
      <c r="R21" s="9">
        <v>1465</v>
      </c>
      <c r="S21" s="19">
        <f t="shared" ref="S21:S22" si="22">R21/Q21*100%</f>
        <v>1.0464285714285715</v>
      </c>
      <c r="T21" s="9">
        <v>1400</v>
      </c>
      <c r="U21" s="9">
        <v>1618</v>
      </c>
      <c r="V21" s="19">
        <f t="shared" ref="V21:V22" si="23">U21/T21*100%</f>
        <v>1.1557142857142857</v>
      </c>
      <c r="W21" s="8">
        <f t="shared" ref="W21:W22" si="24">B21+E21+H21+K21+N21+Q21+T21</f>
        <v>9800</v>
      </c>
      <c r="X21" s="8">
        <f t="shared" ref="X21:X22" si="25">C21+F21+I21+L21+O21+R21+U21</f>
        <v>10605</v>
      </c>
      <c r="Y21" s="11">
        <f t="shared" ref="Y21:Y22" si="26">X21/W21*100%</f>
        <v>1.0821428571428571</v>
      </c>
    </row>
    <row r="22" spans="1:25" s="6" customFormat="1" ht="20.100000000000001" customHeight="1" thickBot="1" x14ac:dyDescent="0.3">
      <c r="A22" s="12" t="s">
        <v>1</v>
      </c>
      <c r="B22" s="8">
        <f>SUM(B20:B21)</f>
        <v>1900</v>
      </c>
      <c r="C22" s="8">
        <f>SUM(C20:C21)</f>
        <v>1753</v>
      </c>
      <c r="D22" s="11">
        <f t="shared" si="17"/>
        <v>0.92263157894736847</v>
      </c>
      <c r="E22" s="8">
        <f>SUM(E20:E21)</f>
        <v>1900</v>
      </c>
      <c r="F22" s="8">
        <f>SUM(F20:F21)</f>
        <v>1711</v>
      </c>
      <c r="G22" s="11">
        <f t="shared" si="18"/>
        <v>0.90052631578947373</v>
      </c>
      <c r="H22" s="8">
        <f>SUM(H20:H21)</f>
        <v>1900</v>
      </c>
      <c r="I22" s="8">
        <f>SUM(I20:I21)</f>
        <v>2094</v>
      </c>
      <c r="J22" s="11">
        <f t="shared" si="19"/>
        <v>1.1021052631578947</v>
      </c>
      <c r="K22" s="8">
        <f>SUM(K20:K21)</f>
        <v>1900</v>
      </c>
      <c r="L22" s="8">
        <f>SUM(L20:L21)</f>
        <v>1899</v>
      </c>
      <c r="M22" s="11">
        <f t="shared" si="20"/>
        <v>0.99947368421052629</v>
      </c>
      <c r="N22" s="8">
        <f>SUM(N20:N21)</f>
        <v>1900</v>
      </c>
      <c r="O22" s="8">
        <f>SUM(O20:O21)</f>
        <v>1754</v>
      </c>
      <c r="P22" s="11">
        <f t="shared" si="21"/>
        <v>0.92315789473684207</v>
      </c>
      <c r="Q22" s="8">
        <f>SUM(Q20:Q21)</f>
        <v>1900</v>
      </c>
      <c r="R22" s="8">
        <f>SUM(R20:R21)</f>
        <v>1748</v>
      </c>
      <c r="S22" s="11">
        <f t="shared" si="22"/>
        <v>0.92</v>
      </c>
      <c r="T22" s="8">
        <f>SUM(T20:T21)</f>
        <v>1900</v>
      </c>
      <c r="U22" s="8">
        <f>SUM(U20:U21)</f>
        <v>1898</v>
      </c>
      <c r="V22" s="11">
        <f t="shared" si="23"/>
        <v>0.99894736842105258</v>
      </c>
      <c r="W22" s="8">
        <f t="shared" si="24"/>
        <v>13300</v>
      </c>
      <c r="X22" s="8">
        <f t="shared" si="25"/>
        <v>12857</v>
      </c>
      <c r="Y22" s="11">
        <f t="shared" si="26"/>
        <v>0.96669172932330827</v>
      </c>
    </row>
    <row r="23" spans="1:25" ht="20.100000000000001" customHeight="1" x14ac:dyDescent="0.25">
      <c r="A23" s="16"/>
      <c r="B23" s="17"/>
      <c r="C23" s="17"/>
      <c r="D23" s="18"/>
      <c r="E23" s="17"/>
      <c r="F23" s="17"/>
      <c r="G23" s="18"/>
      <c r="H23" s="17"/>
      <c r="I23" s="17"/>
      <c r="J23" s="18"/>
      <c r="K23" s="17"/>
      <c r="L23" s="17"/>
      <c r="M23" s="18"/>
      <c r="N23" s="17"/>
      <c r="O23" s="17"/>
      <c r="P23" s="18"/>
      <c r="Q23" s="17"/>
      <c r="R23" s="17"/>
      <c r="S23" s="18"/>
      <c r="T23" s="17"/>
      <c r="U23" s="17"/>
      <c r="V23" s="18"/>
      <c r="W23" s="17"/>
      <c r="X23" s="17"/>
      <c r="Y23" s="18"/>
    </row>
    <row r="24" spans="1:25" ht="20.100000000000001" customHeight="1" thickBo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20.100000000000001" customHeight="1" thickBot="1" x14ac:dyDescent="0.3">
      <c r="A25" s="36" t="s">
        <v>27</v>
      </c>
      <c r="B25" s="28" t="s">
        <v>0</v>
      </c>
      <c r="C25" s="29"/>
      <c r="D25" s="30"/>
      <c r="E25" s="28" t="s">
        <v>30</v>
      </c>
      <c r="F25" s="29"/>
      <c r="G25" s="30"/>
      <c r="H25" s="28" t="s">
        <v>31</v>
      </c>
      <c r="I25" s="29"/>
      <c r="J25" s="30"/>
      <c r="K25" s="28" t="s">
        <v>33</v>
      </c>
      <c r="L25" s="29"/>
      <c r="M25" s="30"/>
      <c r="N25" s="28" t="s">
        <v>34</v>
      </c>
      <c r="O25" s="29"/>
      <c r="P25" s="30"/>
      <c r="Q25" s="28" t="s">
        <v>35</v>
      </c>
      <c r="R25" s="29"/>
      <c r="S25" s="30"/>
      <c r="T25" s="28" t="s">
        <v>36</v>
      </c>
      <c r="U25" s="29"/>
      <c r="V25" s="30"/>
      <c r="W25" s="31" t="s">
        <v>1</v>
      </c>
      <c r="X25" s="32"/>
      <c r="Y25" s="33"/>
    </row>
    <row r="26" spans="1:25" ht="15.75" thickBot="1" x14ac:dyDescent="0.3">
      <c r="A26" s="37"/>
      <c r="B26" s="2" t="s">
        <v>18</v>
      </c>
      <c r="C26" s="21" t="s">
        <v>3</v>
      </c>
      <c r="D26" s="5" t="s">
        <v>4</v>
      </c>
      <c r="E26" s="2" t="s">
        <v>18</v>
      </c>
      <c r="F26" s="21" t="s">
        <v>3</v>
      </c>
      <c r="G26" s="5" t="s">
        <v>4</v>
      </c>
      <c r="H26" s="2" t="s">
        <v>18</v>
      </c>
      <c r="I26" s="21" t="s">
        <v>3</v>
      </c>
      <c r="J26" s="5" t="s">
        <v>4</v>
      </c>
      <c r="K26" s="2" t="s">
        <v>18</v>
      </c>
      <c r="L26" s="21" t="s">
        <v>3</v>
      </c>
      <c r="M26" s="5" t="s">
        <v>4</v>
      </c>
      <c r="N26" s="2" t="s">
        <v>18</v>
      </c>
      <c r="O26" s="21" t="s">
        <v>3</v>
      </c>
      <c r="P26" s="5" t="s">
        <v>4</v>
      </c>
      <c r="Q26" s="2" t="s">
        <v>18</v>
      </c>
      <c r="R26" s="21" t="s">
        <v>3</v>
      </c>
      <c r="S26" s="5" t="s">
        <v>4</v>
      </c>
      <c r="T26" s="2" t="s">
        <v>18</v>
      </c>
      <c r="U26" s="21" t="s">
        <v>3</v>
      </c>
      <c r="V26" s="5" t="s">
        <v>4</v>
      </c>
      <c r="W26" s="12" t="s">
        <v>2</v>
      </c>
      <c r="X26" s="12" t="s">
        <v>3</v>
      </c>
      <c r="Y26" s="11" t="s">
        <v>4</v>
      </c>
    </row>
    <row r="27" spans="1:25" ht="20.100000000000001" customHeight="1" thickBot="1" x14ac:dyDescent="0.3">
      <c r="A27" s="10" t="s">
        <v>24</v>
      </c>
      <c r="B27" s="9">
        <v>16</v>
      </c>
      <c r="C27" s="9">
        <v>15</v>
      </c>
      <c r="D27" s="19">
        <f t="shared" ref="D27:D30" si="27">C27/B27*100%</f>
        <v>0.9375</v>
      </c>
      <c r="E27" s="9">
        <v>16</v>
      </c>
      <c r="F27" s="9">
        <v>16</v>
      </c>
      <c r="G27" s="19">
        <f t="shared" ref="G27:G30" si="28">F27/E27*100%</f>
        <v>1</v>
      </c>
      <c r="H27" s="9">
        <v>16</v>
      </c>
      <c r="I27" s="9">
        <v>24</v>
      </c>
      <c r="J27" s="19">
        <f t="shared" ref="J27:J30" si="29">I27/H27*100%</f>
        <v>1.5</v>
      </c>
      <c r="K27" s="9">
        <v>16</v>
      </c>
      <c r="L27" s="9">
        <v>19</v>
      </c>
      <c r="M27" s="19">
        <f t="shared" ref="M27:M30" si="30">L27/K27*100%</f>
        <v>1.1875</v>
      </c>
      <c r="N27" s="9">
        <v>16</v>
      </c>
      <c r="O27" s="9">
        <v>19</v>
      </c>
      <c r="P27" s="19">
        <f t="shared" ref="P27:P30" si="31">O27/N27*100%</f>
        <v>1.1875</v>
      </c>
      <c r="Q27" s="9">
        <v>16</v>
      </c>
      <c r="R27" s="9">
        <v>18</v>
      </c>
      <c r="S27" s="19">
        <f t="shared" ref="S27:S30" si="32">R27/Q27*100%</f>
        <v>1.125</v>
      </c>
      <c r="T27" s="9">
        <v>16</v>
      </c>
      <c r="U27" s="9">
        <v>21</v>
      </c>
      <c r="V27" s="19">
        <f t="shared" ref="V27:V30" si="33">U27/T27*100%</f>
        <v>1.3125</v>
      </c>
      <c r="W27" s="8">
        <f>B27+E27+H27+K27+N27+Q27+T27</f>
        <v>112</v>
      </c>
      <c r="X27" s="8">
        <f>C27+F27+I27+L27+O27+R27+U27</f>
        <v>132</v>
      </c>
      <c r="Y27" s="11">
        <f t="shared" ref="Y27:Y30" si="34">X27/W27*100%</f>
        <v>1.1785714285714286</v>
      </c>
    </row>
    <row r="28" spans="1:25" ht="20.100000000000001" customHeight="1" thickBot="1" x14ac:dyDescent="0.3">
      <c r="A28" s="10" t="s">
        <v>25</v>
      </c>
      <c r="B28" s="9">
        <v>60</v>
      </c>
      <c r="C28" s="9">
        <v>69</v>
      </c>
      <c r="D28" s="19">
        <f t="shared" si="27"/>
        <v>1.1499999999999999</v>
      </c>
      <c r="E28" s="9">
        <v>60</v>
      </c>
      <c r="F28" s="9">
        <v>58</v>
      </c>
      <c r="G28" s="19">
        <f t="shared" si="28"/>
        <v>0.96666666666666667</v>
      </c>
      <c r="H28" s="9">
        <v>60</v>
      </c>
      <c r="I28" s="9">
        <v>97</v>
      </c>
      <c r="J28" s="19">
        <f t="shared" si="29"/>
        <v>1.6166666666666667</v>
      </c>
      <c r="K28" s="9">
        <v>60</v>
      </c>
      <c r="L28" s="9">
        <v>62</v>
      </c>
      <c r="M28" s="19">
        <f t="shared" si="30"/>
        <v>1.0333333333333334</v>
      </c>
      <c r="N28" s="9">
        <v>60</v>
      </c>
      <c r="O28" s="9">
        <v>60</v>
      </c>
      <c r="P28" s="19">
        <f t="shared" si="31"/>
        <v>1</v>
      </c>
      <c r="Q28" s="9">
        <v>60</v>
      </c>
      <c r="R28" s="9">
        <v>60</v>
      </c>
      <c r="S28" s="19">
        <f t="shared" si="32"/>
        <v>1</v>
      </c>
      <c r="T28" s="9">
        <v>60</v>
      </c>
      <c r="U28" s="9">
        <v>65</v>
      </c>
      <c r="V28" s="19">
        <f t="shared" si="33"/>
        <v>1.0833333333333333</v>
      </c>
      <c r="W28" s="8">
        <f t="shared" ref="W28:W31" si="35">B28+E28+H28+K28+N28+Q28+T28</f>
        <v>420</v>
      </c>
      <c r="X28" s="8">
        <f t="shared" ref="X28:X31" si="36">C28+F28+I28+L28+O28+R28+U28</f>
        <v>471</v>
      </c>
      <c r="Y28" s="11">
        <f t="shared" si="34"/>
        <v>1.1214285714285714</v>
      </c>
    </row>
    <row r="29" spans="1:25" ht="20.100000000000001" customHeight="1" thickBot="1" x14ac:dyDescent="0.3">
      <c r="A29" s="10" t="s">
        <v>26</v>
      </c>
      <c r="B29" s="9">
        <v>20</v>
      </c>
      <c r="C29" s="9">
        <v>29</v>
      </c>
      <c r="D29" s="19">
        <f t="shared" si="27"/>
        <v>1.45</v>
      </c>
      <c r="E29" s="9">
        <v>20</v>
      </c>
      <c r="F29" s="9">
        <v>36</v>
      </c>
      <c r="G29" s="19">
        <f t="shared" si="28"/>
        <v>1.8</v>
      </c>
      <c r="H29" s="9">
        <v>20</v>
      </c>
      <c r="I29" s="9">
        <v>40</v>
      </c>
      <c r="J29" s="19">
        <f t="shared" si="29"/>
        <v>2</v>
      </c>
      <c r="K29" s="9">
        <v>20</v>
      </c>
      <c r="L29" s="9">
        <v>41</v>
      </c>
      <c r="M29" s="19">
        <f t="shared" si="30"/>
        <v>2.0499999999999998</v>
      </c>
      <c r="N29" s="9">
        <v>20</v>
      </c>
      <c r="O29" s="9">
        <v>46</v>
      </c>
      <c r="P29" s="19">
        <f t="shared" si="31"/>
        <v>2.2999999999999998</v>
      </c>
      <c r="Q29" s="9">
        <v>20</v>
      </c>
      <c r="R29" s="9">
        <v>24</v>
      </c>
      <c r="S29" s="19">
        <f t="shared" si="32"/>
        <v>1.2</v>
      </c>
      <c r="T29" s="9">
        <v>20</v>
      </c>
      <c r="U29" s="9">
        <v>25</v>
      </c>
      <c r="V29" s="19">
        <f t="shared" si="33"/>
        <v>1.25</v>
      </c>
      <c r="W29" s="8">
        <f t="shared" si="35"/>
        <v>140</v>
      </c>
      <c r="X29" s="8">
        <f t="shared" si="36"/>
        <v>241</v>
      </c>
      <c r="Y29" s="11">
        <f t="shared" si="34"/>
        <v>1.7214285714285715</v>
      </c>
    </row>
    <row r="30" spans="1:25" ht="30.75" thickBot="1" x14ac:dyDescent="0.3">
      <c r="A30" s="10" t="s">
        <v>28</v>
      </c>
      <c r="B30" s="9">
        <v>104</v>
      </c>
      <c r="C30" s="9">
        <v>109</v>
      </c>
      <c r="D30" s="19">
        <f t="shared" si="27"/>
        <v>1.0480769230769231</v>
      </c>
      <c r="E30" s="9">
        <v>104</v>
      </c>
      <c r="F30" s="9">
        <v>97</v>
      </c>
      <c r="G30" s="19">
        <f t="shared" si="28"/>
        <v>0.93269230769230771</v>
      </c>
      <c r="H30" s="9">
        <v>104</v>
      </c>
      <c r="I30" s="9">
        <v>136</v>
      </c>
      <c r="J30" s="19">
        <f t="shared" si="29"/>
        <v>1.3076923076923077</v>
      </c>
      <c r="K30" s="9">
        <v>104</v>
      </c>
      <c r="L30" s="9">
        <v>117</v>
      </c>
      <c r="M30" s="19">
        <f t="shared" si="30"/>
        <v>1.125</v>
      </c>
      <c r="N30" s="9">
        <v>104</v>
      </c>
      <c r="O30" s="9">
        <v>122</v>
      </c>
      <c r="P30" s="19">
        <f t="shared" si="31"/>
        <v>1.1730769230769231</v>
      </c>
      <c r="Q30" s="9">
        <v>104</v>
      </c>
      <c r="R30" s="9">
        <v>89</v>
      </c>
      <c r="S30" s="19">
        <f t="shared" si="32"/>
        <v>0.85576923076923073</v>
      </c>
      <c r="T30" s="9">
        <v>104</v>
      </c>
      <c r="U30" s="9">
        <v>89</v>
      </c>
      <c r="V30" s="19">
        <f t="shared" si="33"/>
        <v>0.85576923076923073</v>
      </c>
      <c r="W30" s="8">
        <f t="shared" si="35"/>
        <v>728</v>
      </c>
      <c r="X30" s="8">
        <f t="shared" si="36"/>
        <v>759</v>
      </c>
      <c r="Y30" s="11">
        <f t="shared" si="34"/>
        <v>1.0425824175824177</v>
      </c>
    </row>
    <row r="31" spans="1:25" s="6" customFormat="1" ht="20.100000000000001" customHeight="1" thickBot="1" x14ac:dyDescent="0.3">
      <c r="A31" s="12" t="s">
        <v>1</v>
      </c>
      <c r="B31" s="8">
        <f>SUM(B27:B30)</f>
        <v>200</v>
      </c>
      <c r="C31" s="8">
        <f>SUM(C27:C30)</f>
        <v>222</v>
      </c>
      <c r="D31" s="11">
        <f>C31/B31*100%</f>
        <v>1.1100000000000001</v>
      </c>
      <c r="E31" s="8">
        <f>SUM(E27:E30)</f>
        <v>200</v>
      </c>
      <c r="F31" s="8">
        <f>SUM(F27:F30)</f>
        <v>207</v>
      </c>
      <c r="G31" s="11">
        <f>F31/E31*100%</f>
        <v>1.0349999999999999</v>
      </c>
      <c r="H31" s="8">
        <f>SUM(H27:H30)</f>
        <v>200</v>
      </c>
      <c r="I31" s="8">
        <f>SUM(I27:I30)</f>
        <v>297</v>
      </c>
      <c r="J31" s="11">
        <f>I31/H31*100%</f>
        <v>1.4850000000000001</v>
      </c>
      <c r="K31" s="8">
        <f>SUM(K27:K30)</f>
        <v>200</v>
      </c>
      <c r="L31" s="8">
        <f>SUM(L27:L30)</f>
        <v>239</v>
      </c>
      <c r="M31" s="11">
        <f>L31/K31*100%</f>
        <v>1.1950000000000001</v>
      </c>
      <c r="N31" s="8">
        <f>SUM(N27:N30)</f>
        <v>200</v>
      </c>
      <c r="O31" s="8">
        <f>SUM(O27:O30)</f>
        <v>247</v>
      </c>
      <c r="P31" s="11">
        <f>O31/N31*100%</f>
        <v>1.2350000000000001</v>
      </c>
      <c r="Q31" s="8">
        <f>SUM(Q27:Q30)</f>
        <v>200</v>
      </c>
      <c r="R31" s="8">
        <f>SUM(R27:R30)</f>
        <v>191</v>
      </c>
      <c r="S31" s="11">
        <f>R31/Q31*100%</f>
        <v>0.95499999999999996</v>
      </c>
      <c r="T31" s="8">
        <f>SUM(T27:T30)</f>
        <v>200</v>
      </c>
      <c r="U31" s="8">
        <f>SUM(U27:U30)</f>
        <v>200</v>
      </c>
      <c r="V31" s="11">
        <f>U31/T31*100%</f>
        <v>1</v>
      </c>
      <c r="W31" s="8">
        <f t="shared" si="35"/>
        <v>1400</v>
      </c>
      <c r="X31" s="8">
        <f t="shared" si="36"/>
        <v>1603</v>
      </c>
      <c r="Y31" s="11">
        <f t="shared" ref="Y31" si="37">X31/W31*100%</f>
        <v>1.145</v>
      </c>
    </row>
    <row r="32" spans="1:25" ht="20.100000000000001" customHeight="1" x14ac:dyDescent="0.25">
      <c r="A32" s="16"/>
      <c r="B32" s="17"/>
      <c r="C32" s="17"/>
      <c r="D32" s="18"/>
      <c r="E32" s="17"/>
      <c r="F32" s="17"/>
      <c r="G32" s="18"/>
      <c r="H32" s="17"/>
      <c r="I32" s="17"/>
      <c r="J32" s="18"/>
      <c r="K32" s="17"/>
      <c r="L32" s="17"/>
      <c r="M32" s="18"/>
      <c r="N32" s="17"/>
      <c r="O32" s="17"/>
      <c r="P32" s="18"/>
      <c r="Q32" s="17"/>
      <c r="R32" s="17"/>
      <c r="S32" s="18"/>
      <c r="T32" s="17"/>
      <c r="U32" s="17"/>
      <c r="V32" s="18"/>
      <c r="W32" s="17"/>
      <c r="X32" s="17"/>
      <c r="Y32" s="18"/>
    </row>
    <row r="33" spans="1:25" ht="20.100000000000001" customHeight="1" thickBot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20.100000000000001" customHeight="1" thickBot="1" x14ac:dyDescent="0.3">
      <c r="A34" s="36" t="s">
        <v>23</v>
      </c>
      <c r="B34" s="28" t="s">
        <v>0</v>
      </c>
      <c r="C34" s="29"/>
      <c r="D34" s="30"/>
      <c r="E34" s="28" t="s">
        <v>30</v>
      </c>
      <c r="F34" s="29"/>
      <c r="G34" s="30"/>
      <c r="H34" s="28" t="s">
        <v>31</v>
      </c>
      <c r="I34" s="29"/>
      <c r="J34" s="30"/>
      <c r="K34" s="28" t="s">
        <v>33</v>
      </c>
      <c r="L34" s="29"/>
      <c r="M34" s="30"/>
      <c r="N34" s="28" t="s">
        <v>34</v>
      </c>
      <c r="O34" s="29"/>
      <c r="P34" s="30"/>
      <c r="Q34" s="28" t="s">
        <v>35</v>
      </c>
      <c r="R34" s="29"/>
      <c r="S34" s="30"/>
      <c r="T34" s="28" t="s">
        <v>36</v>
      </c>
      <c r="U34" s="29"/>
      <c r="V34" s="30"/>
      <c r="W34" s="31" t="s">
        <v>1</v>
      </c>
      <c r="X34" s="32"/>
      <c r="Y34" s="33"/>
    </row>
    <row r="35" spans="1:25" ht="15.75" thickBot="1" x14ac:dyDescent="0.3">
      <c r="A35" s="37"/>
      <c r="B35" s="2" t="s">
        <v>18</v>
      </c>
      <c r="C35" s="21" t="s">
        <v>3</v>
      </c>
      <c r="D35" s="5" t="s">
        <v>4</v>
      </c>
      <c r="E35" s="2" t="s">
        <v>18</v>
      </c>
      <c r="F35" s="21" t="s">
        <v>3</v>
      </c>
      <c r="G35" s="5" t="s">
        <v>4</v>
      </c>
      <c r="H35" s="2" t="s">
        <v>18</v>
      </c>
      <c r="I35" s="21" t="s">
        <v>3</v>
      </c>
      <c r="J35" s="5" t="s">
        <v>4</v>
      </c>
      <c r="K35" s="2" t="s">
        <v>18</v>
      </c>
      <c r="L35" s="21" t="s">
        <v>3</v>
      </c>
      <c r="M35" s="5" t="s">
        <v>4</v>
      </c>
      <c r="N35" s="2" t="s">
        <v>18</v>
      </c>
      <c r="O35" s="21" t="s">
        <v>3</v>
      </c>
      <c r="P35" s="5" t="s">
        <v>4</v>
      </c>
      <c r="Q35" s="2" t="s">
        <v>18</v>
      </c>
      <c r="R35" s="21" t="s">
        <v>3</v>
      </c>
      <c r="S35" s="5" t="s">
        <v>4</v>
      </c>
      <c r="T35" s="2" t="s">
        <v>18</v>
      </c>
      <c r="U35" s="21" t="s">
        <v>3</v>
      </c>
      <c r="V35" s="5" t="s">
        <v>4</v>
      </c>
      <c r="W35" s="12" t="s">
        <v>2</v>
      </c>
      <c r="X35" s="12" t="s">
        <v>3</v>
      </c>
      <c r="Y35" s="11" t="s">
        <v>4</v>
      </c>
    </row>
    <row r="36" spans="1:25" ht="20.100000000000001" customHeight="1" thickBot="1" x14ac:dyDescent="0.3">
      <c r="A36" s="10" t="s">
        <v>12</v>
      </c>
      <c r="B36" s="9">
        <v>15000</v>
      </c>
      <c r="C36" s="9">
        <v>2460</v>
      </c>
      <c r="D36" s="19">
        <f>C36/B36*100%</f>
        <v>0.16400000000000001</v>
      </c>
      <c r="E36" s="9">
        <v>15000</v>
      </c>
      <c r="F36" s="9">
        <v>2356</v>
      </c>
      <c r="G36" s="19">
        <f>F36/E36*100%</f>
        <v>0.15706666666666666</v>
      </c>
      <c r="H36" s="9">
        <v>15000</v>
      </c>
      <c r="I36" s="9">
        <v>2526</v>
      </c>
      <c r="J36" s="19">
        <f>I36/H36*100%</f>
        <v>0.16839999999999999</v>
      </c>
      <c r="K36" s="9">
        <v>15000</v>
      </c>
      <c r="L36" s="9">
        <v>2553</v>
      </c>
      <c r="M36" s="19">
        <f>L36/K36*100%</f>
        <v>0.17019999999999999</v>
      </c>
      <c r="N36" s="9">
        <v>15000</v>
      </c>
      <c r="O36" s="9">
        <v>2495</v>
      </c>
      <c r="P36" s="19">
        <f>O36/N36*100%</f>
        <v>0.16633333333333333</v>
      </c>
      <c r="Q36" s="9">
        <v>15000</v>
      </c>
      <c r="R36" s="9">
        <v>2231</v>
      </c>
      <c r="S36" s="19">
        <f>R36/Q36*100%</f>
        <v>0.14873333333333333</v>
      </c>
      <c r="T36" s="9">
        <v>15000</v>
      </c>
      <c r="U36" s="9">
        <v>2556</v>
      </c>
      <c r="V36" s="19">
        <f>U36/T36*100%</f>
        <v>0.1704</v>
      </c>
      <c r="W36" s="8">
        <f>B36+E36+H36+K36+N36+Q36+T36</f>
        <v>105000</v>
      </c>
      <c r="X36" s="8">
        <f>C36+F36+I36+L36+O36+R36+U36</f>
        <v>17177</v>
      </c>
      <c r="Y36" s="11">
        <f t="shared" ref="Y36" si="38">X36/W36*100%</f>
        <v>0.1635904761904762</v>
      </c>
    </row>
    <row r="37" spans="1:25" s="6" customFormat="1" ht="20.100000000000001" customHeight="1" thickBot="1" x14ac:dyDescent="0.3">
      <c r="A37" s="12" t="s">
        <v>1</v>
      </c>
      <c r="B37" s="8">
        <f>B36</f>
        <v>15000</v>
      </c>
      <c r="C37" s="8">
        <f t="shared" ref="C37" si="39">SUM(C36)</f>
        <v>2460</v>
      </c>
      <c r="D37" s="11">
        <f>D36</f>
        <v>0.16400000000000001</v>
      </c>
      <c r="E37" s="8">
        <f>E36</f>
        <v>15000</v>
      </c>
      <c r="F37" s="8">
        <f t="shared" ref="F37" si="40">SUM(F36)</f>
        <v>2356</v>
      </c>
      <c r="G37" s="11">
        <f>G36</f>
        <v>0.15706666666666666</v>
      </c>
      <c r="H37" s="8">
        <f>H36</f>
        <v>15000</v>
      </c>
      <c r="I37" s="8">
        <f t="shared" ref="I37" si="41">SUM(I36)</f>
        <v>2526</v>
      </c>
      <c r="J37" s="11">
        <f>J36</f>
        <v>0.16839999999999999</v>
      </c>
      <c r="K37" s="8">
        <f>K36</f>
        <v>15000</v>
      </c>
      <c r="L37" s="8">
        <f t="shared" ref="L37" si="42">SUM(L36)</f>
        <v>2553</v>
      </c>
      <c r="M37" s="11">
        <f>M36</f>
        <v>0.17019999999999999</v>
      </c>
      <c r="N37" s="8">
        <f>N36</f>
        <v>15000</v>
      </c>
      <c r="O37" s="8">
        <f t="shared" ref="O37" si="43">SUM(O36)</f>
        <v>2495</v>
      </c>
      <c r="P37" s="11">
        <f>P36</f>
        <v>0.16633333333333333</v>
      </c>
      <c r="Q37" s="8">
        <f>Q36</f>
        <v>15000</v>
      </c>
      <c r="R37" s="8">
        <f t="shared" ref="R37" si="44">SUM(R36)</f>
        <v>2231</v>
      </c>
      <c r="S37" s="11">
        <f>S36</f>
        <v>0.14873333333333333</v>
      </c>
      <c r="T37" s="8">
        <f>T36</f>
        <v>15000</v>
      </c>
      <c r="U37" s="8">
        <f>SUM(U36)</f>
        <v>2556</v>
      </c>
      <c r="V37" s="11">
        <f>V36</f>
        <v>0.1704</v>
      </c>
      <c r="W37" s="8">
        <f>B37+E37+H37+K37+N37+Q37+T37</f>
        <v>105000</v>
      </c>
      <c r="X37" s="8">
        <f>C37+F37+I37+L37+O37+R37+U37</f>
        <v>17177</v>
      </c>
      <c r="Y37" s="11">
        <f t="shared" ref="Y37" si="45">X37/W37*100%</f>
        <v>0.1635904761904762</v>
      </c>
    </row>
    <row r="38" spans="1:25" ht="20.100000000000001" customHeight="1" x14ac:dyDescent="0.25">
      <c r="A38" s="39" t="s">
        <v>32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20.100000000000001" customHeight="1" thickBot="1" x14ac:dyDescent="0.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20.100000000000001" customHeight="1" thickBot="1" x14ac:dyDescent="0.3">
      <c r="A40" s="36" t="s">
        <v>22</v>
      </c>
      <c r="B40" s="28" t="s">
        <v>0</v>
      </c>
      <c r="C40" s="29"/>
      <c r="D40" s="30"/>
      <c r="E40" s="28" t="s">
        <v>30</v>
      </c>
      <c r="F40" s="29"/>
      <c r="G40" s="30"/>
      <c r="H40" s="28" t="s">
        <v>31</v>
      </c>
      <c r="I40" s="29"/>
      <c r="J40" s="30"/>
      <c r="K40" s="28" t="s">
        <v>33</v>
      </c>
      <c r="L40" s="29"/>
      <c r="M40" s="30"/>
      <c r="N40" s="28" t="s">
        <v>34</v>
      </c>
      <c r="O40" s="29"/>
      <c r="P40" s="30"/>
      <c r="Q40" s="28" t="s">
        <v>35</v>
      </c>
      <c r="R40" s="29"/>
      <c r="S40" s="30"/>
      <c r="T40" s="28" t="s">
        <v>36</v>
      </c>
      <c r="U40" s="29"/>
      <c r="V40" s="30"/>
      <c r="W40" s="31" t="s">
        <v>1</v>
      </c>
      <c r="X40" s="32"/>
      <c r="Y40" s="33"/>
    </row>
    <row r="41" spans="1:25" ht="15.75" thickBot="1" x14ac:dyDescent="0.3">
      <c r="A41" s="37"/>
      <c r="B41" s="2" t="s">
        <v>18</v>
      </c>
      <c r="C41" s="21" t="s">
        <v>3</v>
      </c>
      <c r="D41" s="5" t="s">
        <v>4</v>
      </c>
      <c r="E41" s="2" t="s">
        <v>18</v>
      </c>
      <c r="F41" s="21" t="s">
        <v>3</v>
      </c>
      <c r="G41" s="5" t="s">
        <v>4</v>
      </c>
      <c r="H41" s="2" t="s">
        <v>18</v>
      </c>
      <c r="I41" s="21" t="s">
        <v>3</v>
      </c>
      <c r="J41" s="5" t="s">
        <v>4</v>
      </c>
      <c r="K41" s="2" t="s">
        <v>18</v>
      </c>
      <c r="L41" s="21" t="s">
        <v>3</v>
      </c>
      <c r="M41" s="5" t="s">
        <v>4</v>
      </c>
      <c r="N41" s="2" t="s">
        <v>18</v>
      </c>
      <c r="O41" s="21" t="s">
        <v>3</v>
      </c>
      <c r="P41" s="5" t="s">
        <v>4</v>
      </c>
      <c r="Q41" s="2" t="s">
        <v>18</v>
      </c>
      <c r="R41" s="21" t="s">
        <v>3</v>
      </c>
      <c r="S41" s="5" t="s">
        <v>4</v>
      </c>
      <c r="T41" s="2" t="s">
        <v>18</v>
      </c>
      <c r="U41" s="21" t="s">
        <v>3</v>
      </c>
      <c r="V41" s="5" t="s">
        <v>4</v>
      </c>
      <c r="W41" s="12" t="s">
        <v>2</v>
      </c>
      <c r="X41" s="12" t="s">
        <v>3</v>
      </c>
      <c r="Y41" s="11" t="s">
        <v>4</v>
      </c>
    </row>
    <row r="42" spans="1:25" ht="20.100000000000001" customHeight="1" thickBot="1" x14ac:dyDescent="0.3">
      <c r="A42" s="10" t="s">
        <v>13</v>
      </c>
      <c r="B42" s="9">
        <v>180</v>
      </c>
      <c r="C42" s="9">
        <v>190</v>
      </c>
      <c r="D42" s="19">
        <f>C42/B42*100%</f>
        <v>1.0555555555555556</v>
      </c>
      <c r="E42" s="9">
        <v>180</v>
      </c>
      <c r="F42" s="9">
        <v>187</v>
      </c>
      <c r="G42" s="19">
        <f>F42/E42*100%</f>
        <v>1.038888888888889</v>
      </c>
      <c r="H42" s="9">
        <v>180</v>
      </c>
      <c r="I42" s="9">
        <v>209</v>
      </c>
      <c r="J42" s="19">
        <f>I42/H42*100%</f>
        <v>1.1611111111111112</v>
      </c>
      <c r="K42" s="9">
        <v>180</v>
      </c>
      <c r="L42" s="9">
        <v>201</v>
      </c>
      <c r="M42" s="19">
        <f>L42/K42*100%</f>
        <v>1.1166666666666667</v>
      </c>
      <c r="N42" s="9">
        <v>180</v>
      </c>
      <c r="O42" s="9">
        <v>213</v>
      </c>
      <c r="P42" s="19">
        <f>O42/N42*100%</f>
        <v>1.1833333333333333</v>
      </c>
      <c r="Q42" s="9">
        <v>180</v>
      </c>
      <c r="R42" s="9">
        <v>193</v>
      </c>
      <c r="S42" s="19">
        <f>R42/Q42*100%</f>
        <v>1.0722222222222222</v>
      </c>
      <c r="T42" s="9">
        <v>180</v>
      </c>
      <c r="U42" s="9">
        <v>210</v>
      </c>
      <c r="V42" s="19">
        <f>U42/T42*100%</f>
        <v>1.1666666666666667</v>
      </c>
      <c r="W42" s="8">
        <f>B42+E42+H42+K42+N42+Q42+T42</f>
        <v>1260</v>
      </c>
      <c r="X42" s="8">
        <f>C42+F42+I42+L42+O42+R42+U42</f>
        <v>1403</v>
      </c>
      <c r="Y42" s="11">
        <f t="shared" ref="Y42:Y43" si="46">X42/W42*100%</f>
        <v>1.1134920634920635</v>
      </c>
    </row>
    <row r="43" spans="1:25" s="6" customFormat="1" ht="20.100000000000001" customHeight="1" thickBot="1" x14ac:dyDescent="0.3">
      <c r="A43" s="12" t="s">
        <v>1</v>
      </c>
      <c r="B43" s="8">
        <v>180</v>
      </c>
      <c r="C43" s="8">
        <f t="shared" ref="C43" si="47">SUM(C42)</f>
        <v>190</v>
      </c>
      <c r="D43" s="11">
        <f>D42</f>
        <v>1.0555555555555556</v>
      </c>
      <c r="E43" s="8">
        <v>180</v>
      </c>
      <c r="F43" s="8">
        <f t="shared" ref="F43" si="48">SUM(F42)</f>
        <v>187</v>
      </c>
      <c r="G43" s="11">
        <f>G42</f>
        <v>1.038888888888889</v>
      </c>
      <c r="H43" s="8">
        <v>180</v>
      </c>
      <c r="I43" s="8">
        <f t="shared" ref="I43" si="49">SUM(I42)</f>
        <v>209</v>
      </c>
      <c r="J43" s="11">
        <f>J42</f>
        <v>1.1611111111111112</v>
      </c>
      <c r="K43" s="8">
        <v>180</v>
      </c>
      <c r="L43" s="8">
        <f t="shared" ref="L43" si="50">SUM(L42)</f>
        <v>201</v>
      </c>
      <c r="M43" s="11">
        <f>M42</f>
        <v>1.1166666666666667</v>
      </c>
      <c r="N43" s="8">
        <v>180</v>
      </c>
      <c r="O43" s="8">
        <f t="shared" ref="O43" si="51">SUM(O42)</f>
        <v>213</v>
      </c>
      <c r="P43" s="11">
        <f>P42</f>
        <v>1.1833333333333333</v>
      </c>
      <c r="Q43" s="8">
        <v>180</v>
      </c>
      <c r="R43" s="8">
        <f t="shared" ref="R43" si="52">SUM(R42)</f>
        <v>193</v>
      </c>
      <c r="S43" s="11">
        <f>S42</f>
        <v>1.0722222222222222</v>
      </c>
      <c r="T43" s="8">
        <v>180</v>
      </c>
      <c r="U43" s="8">
        <f t="shared" ref="U43" si="53">SUM(U42)</f>
        <v>210</v>
      </c>
      <c r="V43" s="11">
        <f>V42</f>
        <v>1.1666666666666667</v>
      </c>
      <c r="W43" s="8">
        <f>B43+E43+H43+K43+N43+Q43+T43</f>
        <v>1260</v>
      </c>
      <c r="X43" s="8">
        <f>C43+F43+I43+L43+O43+R43+U43</f>
        <v>1403</v>
      </c>
      <c r="Y43" s="11">
        <f t="shared" si="46"/>
        <v>1.1134920634920635</v>
      </c>
    </row>
    <row r="44" spans="1:25" ht="20.100000000000001" customHeight="1" x14ac:dyDescent="0.25">
      <c r="A44" s="16"/>
      <c r="B44" s="17"/>
      <c r="C44" s="17"/>
      <c r="D44" s="18"/>
      <c r="E44" s="17"/>
      <c r="F44" s="17"/>
      <c r="G44" s="18"/>
      <c r="H44" s="17"/>
      <c r="I44" s="17"/>
      <c r="J44" s="18"/>
      <c r="K44" s="17"/>
      <c r="L44" s="17"/>
      <c r="M44" s="18"/>
      <c r="N44" s="17"/>
      <c r="O44" s="17"/>
      <c r="P44" s="18"/>
      <c r="Q44" s="17"/>
      <c r="R44" s="17"/>
      <c r="S44" s="18"/>
      <c r="T44" s="17"/>
      <c r="U44" s="17"/>
      <c r="V44" s="18"/>
      <c r="W44" s="17"/>
      <c r="X44" s="17"/>
      <c r="Y44" s="18"/>
    </row>
    <row r="45" spans="1:25" ht="20.100000000000001" customHeight="1" thickBot="1" x14ac:dyDescent="0.3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ht="20.100000000000001" customHeight="1" thickBot="1" x14ac:dyDescent="0.3">
      <c r="A46" s="36" t="s">
        <v>21</v>
      </c>
      <c r="B46" s="28" t="s">
        <v>0</v>
      </c>
      <c r="C46" s="29"/>
      <c r="D46" s="30"/>
      <c r="E46" s="28" t="s">
        <v>30</v>
      </c>
      <c r="F46" s="29"/>
      <c r="G46" s="30"/>
      <c r="H46" s="28" t="s">
        <v>31</v>
      </c>
      <c r="I46" s="29"/>
      <c r="J46" s="30"/>
      <c r="K46" s="28" t="s">
        <v>33</v>
      </c>
      <c r="L46" s="29"/>
      <c r="M46" s="30"/>
      <c r="N46" s="28" t="s">
        <v>34</v>
      </c>
      <c r="O46" s="29"/>
      <c r="P46" s="30"/>
      <c r="Q46" s="28" t="s">
        <v>35</v>
      </c>
      <c r="R46" s="29"/>
      <c r="S46" s="30"/>
      <c r="T46" s="28" t="s">
        <v>36</v>
      </c>
      <c r="U46" s="29"/>
      <c r="V46" s="30"/>
      <c r="W46" s="31" t="s">
        <v>1</v>
      </c>
      <c r="X46" s="32"/>
      <c r="Y46" s="33"/>
    </row>
    <row r="47" spans="1:25" ht="15.75" thickBot="1" x14ac:dyDescent="0.3">
      <c r="A47" s="37"/>
      <c r="B47" s="2" t="s">
        <v>18</v>
      </c>
      <c r="C47" s="21" t="s">
        <v>3</v>
      </c>
      <c r="D47" s="5" t="s">
        <v>4</v>
      </c>
      <c r="E47" s="2" t="s">
        <v>18</v>
      </c>
      <c r="F47" s="21" t="s">
        <v>3</v>
      </c>
      <c r="G47" s="5" t="s">
        <v>4</v>
      </c>
      <c r="H47" s="2" t="s">
        <v>18</v>
      </c>
      <c r="I47" s="21" t="s">
        <v>3</v>
      </c>
      <c r="J47" s="5" t="s">
        <v>4</v>
      </c>
      <c r="K47" s="2" t="s">
        <v>18</v>
      </c>
      <c r="L47" s="21" t="s">
        <v>3</v>
      </c>
      <c r="M47" s="5" t="s">
        <v>4</v>
      </c>
      <c r="N47" s="2" t="s">
        <v>18</v>
      </c>
      <c r="O47" s="21" t="s">
        <v>3</v>
      </c>
      <c r="P47" s="5" t="s">
        <v>4</v>
      </c>
      <c r="Q47" s="2" t="s">
        <v>18</v>
      </c>
      <c r="R47" s="21" t="s">
        <v>3</v>
      </c>
      <c r="S47" s="5" t="s">
        <v>4</v>
      </c>
      <c r="T47" s="2" t="s">
        <v>18</v>
      </c>
      <c r="U47" s="21" t="s">
        <v>3</v>
      </c>
      <c r="V47" s="5" t="s">
        <v>4</v>
      </c>
      <c r="W47" s="12" t="s">
        <v>2</v>
      </c>
      <c r="X47" s="12" t="s">
        <v>3</v>
      </c>
      <c r="Y47" s="11" t="s">
        <v>4</v>
      </c>
    </row>
    <row r="48" spans="1:25" ht="15.75" thickBot="1" x14ac:dyDescent="0.3">
      <c r="A48" s="10" t="s">
        <v>14</v>
      </c>
      <c r="B48" s="10">
        <v>460</v>
      </c>
      <c r="C48" s="10">
        <v>389</v>
      </c>
      <c r="D48" s="19">
        <f t="shared" ref="D48:D50" si="54">C48/B48*100%</f>
        <v>0.84565217391304348</v>
      </c>
      <c r="E48" s="10">
        <v>460</v>
      </c>
      <c r="F48" s="10">
        <v>561</v>
      </c>
      <c r="G48" s="19">
        <f t="shared" ref="G48:G50" si="55">F48/E48*100%</f>
        <v>1.2195652173913043</v>
      </c>
      <c r="H48" s="10">
        <v>460</v>
      </c>
      <c r="I48" s="10">
        <v>650</v>
      </c>
      <c r="J48" s="19">
        <f t="shared" ref="J48:J50" si="56">I48/H48*100%</f>
        <v>1.4130434782608696</v>
      </c>
      <c r="K48" s="10">
        <v>460</v>
      </c>
      <c r="L48" s="10">
        <v>381</v>
      </c>
      <c r="M48" s="19">
        <f t="shared" ref="M48:M50" si="57">L48/K48*100%</f>
        <v>0.82826086956521738</v>
      </c>
      <c r="N48" s="10">
        <v>460</v>
      </c>
      <c r="O48" s="10">
        <v>620</v>
      </c>
      <c r="P48" s="19">
        <f t="shared" ref="P48:P50" si="58">O48/N48*100%</f>
        <v>1.3478260869565217</v>
      </c>
      <c r="Q48" s="10">
        <v>460</v>
      </c>
      <c r="R48" s="10">
        <v>544</v>
      </c>
      <c r="S48" s="19">
        <f t="shared" ref="S48:S50" si="59">R48/Q48*100%</f>
        <v>1.182608695652174</v>
      </c>
      <c r="T48" s="10">
        <v>460</v>
      </c>
      <c r="U48" s="10">
        <v>549</v>
      </c>
      <c r="V48" s="19">
        <f t="shared" ref="V48:V50" si="60">U48/T48*100%</f>
        <v>1.1934782608695653</v>
      </c>
      <c r="W48" s="8">
        <f>B48+E48+H48+K48+N48+Q48+T48</f>
        <v>3220</v>
      </c>
      <c r="X48" s="8">
        <f>C48+F48+I48+L48+O48+R48+U48</f>
        <v>3694</v>
      </c>
      <c r="Y48" s="11">
        <f t="shared" ref="Y48:Y50" si="61">X48/W48*100%</f>
        <v>1.1472049689440993</v>
      </c>
    </row>
    <row r="49" spans="1:25" ht="20.100000000000001" customHeight="1" thickBot="1" x14ac:dyDescent="0.3">
      <c r="A49" s="10" t="s">
        <v>15</v>
      </c>
      <c r="B49" s="10">
        <v>100</v>
      </c>
      <c r="C49" s="9">
        <v>65</v>
      </c>
      <c r="D49" s="19">
        <f t="shared" si="54"/>
        <v>0.65</v>
      </c>
      <c r="E49" s="10">
        <v>100</v>
      </c>
      <c r="F49" s="9">
        <v>58</v>
      </c>
      <c r="G49" s="19">
        <f t="shared" si="55"/>
        <v>0.57999999999999996</v>
      </c>
      <c r="H49" s="10">
        <v>100</v>
      </c>
      <c r="I49" s="9">
        <v>60</v>
      </c>
      <c r="J49" s="19">
        <f t="shared" si="56"/>
        <v>0.6</v>
      </c>
      <c r="K49" s="10">
        <v>100</v>
      </c>
      <c r="L49" s="9">
        <v>62</v>
      </c>
      <c r="M49" s="19">
        <f t="shared" si="57"/>
        <v>0.62</v>
      </c>
      <c r="N49" s="10">
        <v>100</v>
      </c>
      <c r="O49" s="9">
        <v>62</v>
      </c>
      <c r="P49" s="19">
        <f t="shared" si="58"/>
        <v>0.62</v>
      </c>
      <c r="Q49" s="10">
        <v>100</v>
      </c>
      <c r="R49" s="9">
        <v>58</v>
      </c>
      <c r="S49" s="19">
        <f t="shared" si="59"/>
        <v>0.57999999999999996</v>
      </c>
      <c r="T49" s="10">
        <v>100</v>
      </c>
      <c r="U49" s="9">
        <v>73</v>
      </c>
      <c r="V49" s="19">
        <f t="shared" si="60"/>
        <v>0.73</v>
      </c>
      <c r="W49" s="8">
        <f t="shared" ref="W49:W51" si="62">B49+E49+H49+K49+N49+Q49+T49</f>
        <v>700</v>
      </c>
      <c r="X49" s="8">
        <f t="shared" ref="X49:X51" si="63">C49+F49+I49+L49+O49+R49+U49</f>
        <v>438</v>
      </c>
      <c r="Y49" s="11">
        <f t="shared" si="61"/>
        <v>0.62571428571428567</v>
      </c>
    </row>
    <row r="50" spans="1:25" ht="20.100000000000001" customHeight="1" thickBot="1" x14ac:dyDescent="0.3">
      <c r="A50" s="10" t="s">
        <v>16</v>
      </c>
      <c r="B50" s="10">
        <v>20</v>
      </c>
      <c r="C50" s="10">
        <v>16</v>
      </c>
      <c r="D50" s="19">
        <f t="shared" si="54"/>
        <v>0.8</v>
      </c>
      <c r="E50" s="10">
        <v>20</v>
      </c>
      <c r="F50" s="10">
        <v>43</v>
      </c>
      <c r="G50" s="19">
        <f t="shared" si="55"/>
        <v>2.15</v>
      </c>
      <c r="H50" s="10">
        <v>20</v>
      </c>
      <c r="I50" s="10">
        <v>30</v>
      </c>
      <c r="J50" s="19">
        <f t="shared" si="56"/>
        <v>1.5</v>
      </c>
      <c r="K50" s="10">
        <v>20</v>
      </c>
      <c r="L50" s="10">
        <v>27</v>
      </c>
      <c r="M50" s="19">
        <f t="shared" si="57"/>
        <v>1.35</v>
      </c>
      <c r="N50" s="10">
        <v>20</v>
      </c>
      <c r="O50" s="10">
        <v>53</v>
      </c>
      <c r="P50" s="19">
        <f t="shared" si="58"/>
        <v>2.65</v>
      </c>
      <c r="Q50" s="10">
        <v>20</v>
      </c>
      <c r="R50" s="10">
        <v>15</v>
      </c>
      <c r="S50" s="19">
        <f t="shared" si="59"/>
        <v>0.75</v>
      </c>
      <c r="T50" s="10">
        <v>20</v>
      </c>
      <c r="U50" s="10">
        <v>19</v>
      </c>
      <c r="V50" s="19">
        <f t="shared" si="60"/>
        <v>0.95</v>
      </c>
      <c r="W50" s="8">
        <f t="shared" si="62"/>
        <v>140</v>
      </c>
      <c r="X50" s="8">
        <f t="shared" si="63"/>
        <v>203</v>
      </c>
      <c r="Y50" s="11">
        <f t="shared" si="61"/>
        <v>1.45</v>
      </c>
    </row>
    <row r="51" spans="1:25" s="6" customFormat="1" ht="20.100000000000001" customHeight="1" thickBot="1" x14ac:dyDescent="0.3">
      <c r="A51" s="12" t="s">
        <v>1</v>
      </c>
      <c r="B51" s="8">
        <f>SUM(B48:B50)</f>
        <v>580</v>
      </c>
      <c r="C51" s="8">
        <f t="shared" ref="C51" si="64">SUM(C48:C50)</f>
        <v>470</v>
      </c>
      <c r="D51" s="11">
        <f>C51/B51*100%</f>
        <v>0.81034482758620685</v>
      </c>
      <c r="E51" s="8">
        <f>SUM(E48:E50)</f>
        <v>580</v>
      </c>
      <c r="F51" s="8">
        <f t="shared" ref="F51" si="65">SUM(F48:F50)</f>
        <v>662</v>
      </c>
      <c r="G51" s="11">
        <f>F51/E51*100%</f>
        <v>1.1413793103448275</v>
      </c>
      <c r="H51" s="8">
        <f>SUM(H48:H50)</f>
        <v>580</v>
      </c>
      <c r="I51" s="8">
        <f t="shared" ref="I51" si="66">SUM(I48:I50)</f>
        <v>740</v>
      </c>
      <c r="J51" s="11">
        <f>I51/H51*100%</f>
        <v>1.2758620689655173</v>
      </c>
      <c r="K51" s="8">
        <f>SUM(K48:K50)</f>
        <v>580</v>
      </c>
      <c r="L51" s="8">
        <f t="shared" ref="L51" si="67">SUM(L48:L50)</f>
        <v>470</v>
      </c>
      <c r="M51" s="11">
        <f>L51/K51*100%</f>
        <v>0.81034482758620685</v>
      </c>
      <c r="N51" s="8">
        <f>SUM(N48:N50)</f>
        <v>580</v>
      </c>
      <c r="O51" s="8">
        <f t="shared" ref="O51" si="68">SUM(O48:O50)</f>
        <v>735</v>
      </c>
      <c r="P51" s="11">
        <f>O51/N51*100%</f>
        <v>1.2672413793103448</v>
      </c>
      <c r="Q51" s="8">
        <f>SUM(Q48:Q50)</f>
        <v>580</v>
      </c>
      <c r="R51" s="8">
        <f t="shared" ref="R51" si="69">SUM(R48:R50)</f>
        <v>617</v>
      </c>
      <c r="S51" s="11">
        <f>R51/Q51*100%</f>
        <v>1.0637931034482759</v>
      </c>
      <c r="T51" s="8">
        <f>SUM(T48:T50)</f>
        <v>580</v>
      </c>
      <c r="U51" s="8">
        <f t="shared" ref="U51" si="70">SUM(U48:U50)</f>
        <v>641</v>
      </c>
      <c r="V51" s="11">
        <f>U51/T51*100%</f>
        <v>1.1051724137931034</v>
      </c>
      <c r="W51" s="8">
        <f t="shared" si="62"/>
        <v>4060</v>
      </c>
      <c r="X51" s="8">
        <f t="shared" si="63"/>
        <v>4335</v>
      </c>
      <c r="Y51" s="11">
        <f t="shared" ref="Y51" si="71">X51/W51*100%</f>
        <v>1.0677339901477831</v>
      </c>
    </row>
    <row r="52" spans="1:25" ht="30" customHeight="1" x14ac:dyDescent="0.25">
      <c r="A52" s="35" t="s">
        <v>17</v>
      </c>
      <c r="B52" s="35"/>
      <c r="C52" s="35"/>
      <c r="D52" s="3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</row>
    <row r="53" spans="1:25" x14ac:dyDescent="0.25">
      <c r="A53" s="7"/>
    </row>
    <row r="57" spans="1:25" x14ac:dyDescent="0.25">
      <c r="A57" s="6"/>
    </row>
  </sheetData>
  <mergeCells count="63">
    <mergeCell ref="A18:A19"/>
    <mergeCell ref="H40:J40"/>
    <mergeCell ref="H46:J46"/>
    <mergeCell ref="A38:Y38"/>
    <mergeCell ref="K25:M25"/>
    <mergeCell ref="K34:M34"/>
    <mergeCell ref="K40:M40"/>
    <mergeCell ref="Q18:S18"/>
    <mergeCell ref="W18:Y18"/>
    <mergeCell ref="A25:A26"/>
    <mergeCell ref="B25:D25"/>
    <mergeCell ref="K46:M46"/>
    <mergeCell ref="A6:D6"/>
    <mergeCell ref="A8:A9"/>
    <mergeCell ref="H8:J8"/>
    <mergeCell ref="B18:D18"/>
    <mergeCell ref="B8:D8"/>
    <mergeCell ref="E8:G8"/>
    <mergeCell ref="E18:G18"/>
    <mergeCell ref="K8:M8"/>
    <mergeCell ref="K18:M18"/>
    <mergeCell ref="E40:G40"/>
    <mergeCell ref="E46:G46"/>
    <mergeCell ref="A33:Y33"/>
    <mergeCell ref="A39:Y39"/>
    <mergeCell ref="A52:D52"/>
    <mergeCell ref="A45:Y45"/>
    <mergeCell ref="B34:D34"/>
    <mergeCell ref="B40:D40"/>
    <mergeCell ref="B46:D46"/>
    <mergeCell ref="W46:Y46"/>
    <mergeCell ref="A46:A47"/>
    <mergeCell ref="A40:A41"/>
    <mergeCell ref="A34:A35"/>
    <mergeCell ref="N34:P34"/>
    <mergeCell ref="T25:V25"/>
    <mergeCell ref="T34:V34"/>
    <mergeCell ref="Q25:S25"/>
    <mergeCell ref="AD4:AM4"/>
    <mergeCell ref="W25:Y25"/>
    <mergeCell ref="N8:P8"/>
    <mergeCell ref="N18:P18"/>
    <mergeCell ref="T8:V8"/>
    <mergeCell ref="T18:V18"/>
    <mergeCell ref="E4:W4"/>
    <mergeCell ref="Q8:S8"/>
    <mergeCell ref="W8:Y8"/>
    <mergeCell ref="A24:Y24"/>
    <mergeCell ref="H18:J18"/>
    <mergeCell ref="H25:J25"/>
    <mergeCell ref="T40:V40"/>
    <mergeCell ref="T46:V46"/>
    <mergeCell ref="W40:Y40"/>
    <mergeCell ref="N40:P40"/>
    <mergeCell ref="Q34:S34"/>
    <mergeCell ref="Q40:S40"/>
    <mergeCell ref="Q46:S46"/>
    <mergeCell ref="N46:P46"/>
    <mergeCell ref="H34:J34"/>
    <mergeCell ref="W34:Y34"/>
    <mergeCell ref="E25:G25"/>
    <mergeCell ref="E34:G34"/>
    <mergeCell ref="N25:P25"/>
  </mergeCells>
  <phoneticPr fontId="19" type="noConversion"/>
  <printOptions horizontalCentered="1" verticalCentered="1"/>
  <pageMargins left="0" right="0" top="0" bottom="0" header="0" footer="0"/>
  <pageSetup paperSize="9" scale="59" orientation="landscape" r:id="rId1"/>
  <ignoredErrors>
    <ignoredError sqref="D15 Z51 G15 J15 W23:Y26 W38:Y41 W52:Y57 W32:Y35 A22:M22 A31:M31 A51:M51 A37:M37 A27:K30 M27:M30 Y22 Y27:Y31 Y36:Y37 W44:Y47 A43:M43 Y42:Y43 Y48:Y51 A44:M47 A32:M35 A52:M57 A38:M41 A23:M26 O37 M15 P15 P22 P31 R37 P51 S15 S22 S31 U37 S51 A36:B36 D36:E36 A42:B42 D42:E42 A48:B48 D48:E48 A49:B49 D49:E49 A50:B50 D50:E50 G36:H36 G42:H42 G48:H48 G49:H49 G50:H50 J36:K36 J42:K42 J48:K48 J49:K49 J50:K50 M36 M42 M48 M49 M5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Humberto Lima</cp:lastModifiedBy>
  <cp:lastPrinted>2026-08-10T11:19:48Z</cp:lastPrinted>
  <dcterms:created xsi:type="dcterms:W3CDTF">2020-12-14T19:05:34Z</dcterms:created>
  <dcterms:modified xsi:type="dcterms:W3CDTF">2026-08-10T11:20:21Z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