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1. Atividades e Resultados - Planilha de Produção\Relatório de Atividades Hospitalar\2025\"/>
    </mc:Choice>
  </mc:AlternateContent>
  <xr:revisionPtr revIDLastSave="0" documentId="8_{99C7AB0B-5D71-4534-BD2C-5F1E834C88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49" i="2" l="1"/>
  <c r="AL50" i="2"/>
  <c r="AL51" i="2"/>
  <c r="AL48" i="2"/>
  <c r="AL43" i="2"/>
  <c r="AL42" i="2"/>
  <c r="AL37" i="2"/>
  <c r="AL36" i="2"/>
  <c r="AM28" i="2"/>
  <c r="AM29" i="2"/>
  <c r="AM30" i="2"/>
  <c r="AM31" i="2"/>
  <c r="AM27" i="2"/>
  <c r="AL28" i="2"/>
  <c r="AL29" i="2"/>
  <c r="AL30" i="2"/>
  <c r="AL31" i="2"/>
  <c r="AL27" i="2"/>
  <c r="AL21" i="2"/>
  <c r="AL22" i="2"/>
  <c r="AL20" i="2"/>
  <c r="AL10" i="2"/>
  <c r="AL11" i="2"/>
  <c r="AL12" i="2"/>
  <c r="AL13" i="2"/>
  <c r="AL14" i="2"/>
  <c r="AL15" i="2"/>
  <c r="AJ43" i="2"/>
  <c r="AJ37" i="2"/>
  <c r="AK21" i="2"/>
  <c r="AJ22" i="2"/>
  <c r="AK14" i="2"/>
  <c r="AK13" i="2"/>
  <c r="AK12" i="2"/>
  <c r="AK11" i="2"/>
  <c r="AK10" i="2"/>
  <c r="AF51" i="2"/>
  <c r="AH50" i="2"/>
  <c r="AH49" i="2"/>
  <c r="AH48" i="2"/>
  <c r="AG43" i="2"/>
  <c r="AF37" i="2"/>
  <c r="AG37" i="2"/>
  <c r="AG31" i="2"/>
  <c r="AH31" i="2" s="1"/>
  <c r="AF31" i="2"/>
  <c r="AH30" i="2"/>
  <c r="AH29" i="2"/>
  <c r="AH28" i="2"/>
  <c r="AH27" i="2"/>
  <c r="AF22" i="2"/>
  <c r="AH21" i="2"/>
  <c r="AG22" i="2"/>
  <c r="AH22" i="2" s="1"/>
  <c r="AF15" i="2"/>
  <c r="AH14" i="2"/>
  <c r="AH13" i="2"/>
  <c r="AH12" i="2"/>
  <c r="AH11" i="2"/>
  <c r="AH10" i="2"/>
  <c r="AI51" i="2"/>
  <c r="AI37" i="2"/>
  <c r="AJ31" i="2"/>
  <c r="AK31" i="2" s="1"/>
  <c r="AI31" i="2"/>
  <c r="AK30" i="2"/>
  <c r="AK29" i="2"/>
  <c r="AK28" i="2"/>
  <c r="AK27" i="2"/>
  <c r="AI22" i="2"/>
  <c r="AI15" i="2"/>
  <c r="AG15" i="2" l="1"/>
  <c r="AH15" i="2" s="1"/>
  <c r="AH42" i="2"/>
  <c r="AH43" i="2" s="1"/>
  <c r="AJ51" i="2"/>
  <c r="AK50" i="2"/>
  <c r="AH20" i="2"/>
  <c r="AH36" i="2"/>
  <c r="AH37" i="2" s="1"/>
  <c r="AG51" i="2"/>
  <c r="AH51" i="2" s="1"/>
  <c r="AK22" i="2"/>
  <c r="AJ15" i="2"/>
  <c r="AK15" i="2" s="1"/>
  <c r="AK49" i="2"/>
  <c r="AK42" i="2"/>
  <c r="AK43" i="2" s="1"/>
  <c r="AK48" i="2"/>
  <c r="AK36" i="2"/>
  <c r="AK37" i="2" s="1"/>
  <c r="AK20" i="2"/>
  <c r="AK51" i="2" l="1"/>
  <c r="AE50" i="2"/>
  <c r="AD43" i="2"/>
  <c r="AD37" i="2"/>
  <c r="AE21" i="2"/>
  <c r="AE14" i="2"/>
  <c r="AE13" i="2"/>
  <c r="AE12" i="2"/>
  <c r="AE11" i="2"/>
  <c r="AC51" i="2"/>
  <c r="AC37" i="2"/>
  <c r="AD31" i="2"/>
  <c r="AC31" i="2"/>
  <c r="AE30" i="2"/>
  <c r="AE29" i="2"/>
  <c r="AE28" i="2"/>
  <c r="AE27" i="2"/>
  <c r="AC22" i="2"/>
  <c r="AC15" i="2"/>
  <c r="AB50" i="2"/>
  <c r="AB49" i="2"/>
  <c r="AB48" i="2"/>
  <c r="AB42" i="2"/>
  <c r="AB43" i="2" s="1"/>
  <c r="AB21" i="2"/>
  <c r="AB20" i="2"/>
  <c r="AB14" i="2"/>
  <c r="AB13" i="2"/>
  <c r="AB12" i="2"/>
  <c r="AB11" i="2"/>
  <c r="Z51" i="2"/>
  <c r="Z37" i="2"/>
  <c r="AA31" i="2"/>
  <c r="Z31" i="2"/>
  <c r="AB30" i="2"/>
  <c r="AB29" i="2"/>
  <c r="AB28" i="2"/>
  <c r="AB27" i="2"/>
  <c r="Z22" i="2"/>
  <c r="Z15" i="2"/>
  <c r="Y50" i="2"/>
  <c r="Y49" i="2"/>
  <c r="Y48" i="2"/>
  <c r="X43" i="2"/>
  <c r="Y36" i="2"/>
  <c r="Y37" i="2" s="1"/>
  <c r="Y21" i="2"/>
  <c r="Y20" i="2"/>
  <c r="Y14" i="2"/>
  <c r="Y12" i="2"/>
  <c r="Y11" i="2"/>
  <c r="Y10" i="2"/>
  <c r="W51" i="2"/>
  <c r="W37" i="2"/>
  <c r="X31" i="2"/>
  <c r="W31" i="2"/>
  <c r="Y30" i="2"/>
  <c r="Y29" i="2"/>
  <c r="Y28" i="2"/>
  <c r="Y27" i="2"/>
  <c r="W22" i="2"/>
  <c r="W15" i="2"/>
  <c r="AD22" i="2" l="1"/>
  <c r="AD15" i="2"/>
  <c r="AE15" i="2" s="1"/>
  <c r="AE22" i="2"/>
  <c r="AE31" i="2"/>
  <c r="AE42" i="2"/>
  <c r="AE43" i="2" s="1"/>
  <c r="AD51" i="2"/>
  <c r="AE51" i="2" s="1"/>
  <c r="AA43" i="2"/>
  <c r="AA51" i="2"/>
  <c r="AB51" i="2" s="1"/>
  <c r="AE10" i="2"/>
  <c r="AE49" i="2"/>
  <c r="AE48" i="2"/>
  <c r="AE36" i="2"/>
  <c r="AE37" i="2" s="1"/>
  <c r="AE20" i="2"/>
  <c r="AB31" i="2"/>
  <c r="AA15" i="2"/>
  <c r="AB15" i="2" s="1"/>
  <c r="AB10" i="2"/>
  <c r="AB36" i="2"/>
  <c r="AB37" i="2" s="1"/>
  <c r="AA22" i="2"/>
  <c r="AA37" i="2"/>
  <c r="Y31" i="2"/>
  <c r="X15" i="2"/>
  <c r="Y15" i="2" s="1"/>
  <c r="Y13" i="2"/>
  <c r="Y42" i="2"/>
  <c r="Y43" i="2" s="1"/>
  <c r="X22" i="2"/>
  <c r="Y22" i="2" s="1"/>
  <c r="X37" i="2"/>
  <c r="X51" i="2"/>
  <c r="Y51" i="2" s="1"/>
  <c r="V14" i="2"/>
  <c r="V13" i="2"/>
  <c r="V12" i="2"/>
  <c r="V11" i="2"/>
  <c r="V10" i="2"/>
  <c r="T51" i="2"/>
  <c r="T37" i="2"/>
  <c r="U31" i="2"/>
  <c r="T31" i="2"/>
  <c r="V30" i="2"/>
  <c r="V29" i="2"/>
  <c r="V28" i="2"/>
  <c r="V27" i="2"/>
  <c r="T22" i="2"/>
  <c r="T15" i="2"/>
  <c r="AB22" i="2" l="1"/>
  <c r="V31" i="2"/>
  <c r="U15" i="2"/>
  <c r="U43" i="2"/>
  <c r="V42" i="2"/>
  <c r="V43" i="2" s="1"/>
  <c r="V21" i="2"/>
  <c r="V49" i="2"/>
  <c r="V50" i="2"/>
  <c r="V20" i="2"/>
  <c r="U22" i="2"/>
  <c r="R37" i="2"/>
  <c r="S14" i="2"/>
  <c r="S13" i="2"/>
  <c r="S12" i="2"/>
  <c r="S10" i="2"/>
  <c r="Q51" i="2"/>
  <c r="S50" i="2"/>
  <c r="S49" i="2"/>
  <c r="S48" i="2"/>
  <c r="R43" i="2"/>
  <c r="Q37" i="2"/>
  <c r="R31" i="2"/>
  <c r="Q31" i="2"/>
  <c r="S30" i="2"/>
  <c r="S29" i="2"/>
  <c r="S28" i="2"/>
  <c r="S27" i="2"/>
  <c r="Q22" i="2"/>
  <c r="S21" i="2"/>
  <c r="R22" i="2"/>
  <c r="Q15" i="2"/>
  <c r="V15" i="2" l="1"/>
  <c r="V22" i="2"/>
  <c r="S31" i="2"/>
  <c r="S22" i="2"/>
  <c r="R15" i="2"/>
  <c r="S15" i="2" s="1"/>
  <c r="R51" i="2"/>
  <c r="S42" i="2"/>
  <c r="S43" i="2" s="1"/>
  <c r="S36" i="2"/>
  <c r="S37" i="2" s="1"/>
  <c r="S20" i="2"/>
  <c r="S11" i="2"/>
  <c r="S51" i="2" l="1"/>
  <c r="AM50" i="2" l="1"/>
  <c r="AM49" i="2"/>
  <c r="AM42" i="2"/>
  <c r="AM20" i="2" l="1"/>
  <c r="AM21" i="2"/>
  <c r="AM14" i="2"/>
  <c r="AM13" i="2"/>
  <c r="AM12" i="2"/>
  <c r="AM11" i="2"/>
  <c r="AM10" i="2"/>
  <c r="C31" i="2" l="1"/>
  <c r="L31" i="2"/>
  <c r="O31" i="2"/>
  <c r="I31" i="2"/>
  <c r="F31" i="2"/>
  <c r="N31" i="2"/>
  <c r="K31" i="2"/>
  <c r="H31" i="2"/>
  <c r="E31" i="2"/>
  <c r="B31" i="2"/>
  <c r="P30" i="2"/>
  <c r="P29" i="2"/>
  <c r="P28" i="2"/>
  <c r="P27" i="2"/>
  <c r="M30" i="2"/>
  <c r="M29" i="2"/>
  <c r="M28" i="2"/>
  <c r="M27" i="2"/>
  <c r="J30" i="2"/>
  <c r="J29" i="2"/>
  <c r="J28" i="2"/>
  <c r="J27" i="2"/>
  <c r="G30" i="2"/>
  <c r="G29" i="2"/>
  <c r="G28" i="2"/>
  <c r="G27" i="2"/>
  <c r="D27" i="2"/>
  <c r="D28" i="2"/>
  <c r="D29" i="2"/>
  <c r="D30" i="2"/>
  <c r="P31" i="2" l="1"/>
  <c r="J31" i="2"/>
  <c r="D31" i="2"/>
  <c r="M31" i="2"/>
  <c r="G31" i="2"/>
  <c r="AN27" i="2"/>
  <c r="AN30" i="2"/>
  <c r="AN29" i="2"/>
  <c r="AN28" i="2"/>
  <c r="C22" i="2" l="1"/>
  <c r="P50" i="2" l="1"/>
  <c r="P49" i="2"/>
  <c r="P48" i="2"/>
  <c r="M50" i="2"/>
  <c r="M49" i="2"/>
  <c r="M48" i="2"/>
  <c r="J50" i="2"/>
  <c r="J49" i="2"/>
  <c r="J48" i="2"/>
  <c r="G50" i="2"/>
  <c r="G49" i="2"/>
  <c r="G48" i="2"/>
  <c r="O51" i="2"/>
  <c r="N51" i="2"/>
  <c r="L51" i="2"/>
  <c r="K51" i="2"/>
  <c r="I51" i="2"/>
  <c r="H51" i="2"/>
  <c r="F51" i="2"/>
  <c r="E51" i="2"/>
  <c r="D50" i="2"/>
  <c r="D49" i="2"/>
  <c r="D48" i="2"/>
  <c r="O43" i="2"/>
  <c r="L43" i="2"/>
  <c r="I43" i="2"/>
  <c r="F43" i="2"/>
  <c r="P42" i="2"/>
  <c r="P43" i="2" s="1"/>
  <c r="M42" i="2"/>
  <c r="M43" i="2" s="1"/>
  <c r="J42" i="2"/>
  <c r="J43" i="2" s="1"/>
  <c r="G42" i="2"/>
  <c r="G43" i="2" s="1"/>
  <c r="D42" i="2"/>
  <c r="D43" i="2" s="1"/>
  <c r="B51" i="2"/>
  <c r="P36" i="2"/>
  <c r="P37" i="2" s="1"/>
  <c r="M36" i="2"/>
  <c r="M37" i="2" s="1"/>
  <c r="J36" i="2"/>
  <c r="J37" i="2" s="1"/>
  <c r="G36" i="2"/>
  <c r="G37" i="2" s="1"/>
  <c r="D36" i="2"/>
  <c r="D37" i="2" s="1"/>
  <c r="O37" i="2"/>
  <c r="N37" i="2"/>
  <c r="L37" i="2"/>
  <c r="K37" i="2"/>
  <c r="I37" i="2"/>
  <c r="H37" i="2"/>
  <c r="F37" i="2"/>
  <c r="E37" i="2"/>
  <c r="C37" i="2"/>
  <c r="B37" i="2"/>
  <c r="N22" i="2"/>
  <c r="P21" i="2"/>
  <c r="P20" i="2"/>
  <c r="M21" i="2"/>
  <c r="M20" i="2"/>
  <c r="J21" i="2"/>
  <c r="J20" i="2"/>
  <c r="G21" i="2"/>
  <c r="G20" i="2"/>
  <c r="K22" i="2"/>
  <c r="H22" i="2"/>
  <c r="E22" i="2"/>
  <c r="D21" i="2"/>
  <c r="D20" i="2"/>
  <c r="B22" i="2"/>
  <c r="P14" i="2"/>
  <c r="P13" i="2"/>
  <c r="P12" i="2"/>
  <c r="P11" i="2"/>
  <c r="P10" i="2"/>
  <c r="N15" i="2"/>
  <c r="M14" i="2"/>
  <c r="M13" i="2"/>
  <c r="M12" i="2"/>
  <c r="M11" i="2"/>
  <c r="M10" i="2"/>
  <c r="K15" i="2"/>
  <c r="J14" i="2"/>
  <c r="J13" i="2"/>
  <c r="J12" i="2"/>
  <c r="J11" i="2"/>
  <c r="J10" i="2"/>
  <c r="H15" i="2"/>
  <c r="G14" i="2"/>
  <c r="G13" i="2"/>
  <c r="G12" i="2"/>
  <c r="G11" i="2"/>
  <c r="G10" i="2"/>
  <c r="D11" i="2"/>
  <c r="D12" i="2"/>
  <c r="D13" i="2"/>
  <c r="D14" i="2"/>
  <c r="D10" i="2"/>
  <c r="E15" i="2"/>
  <c r="B15" i="2"/>
  <c r="L15" i="2"/>
  <c r="I15" i="2"/>
  <c r="M51" i="2" l="1"/>
  <c r="J51" i="2"/>
  <c r="G51" i="2"/>
  <c r="P51" i="2"/>
  <c r="M15" i="2"/>
  <c r="J15" i="2"/>
  <c r="O15" i="2"/>
  <c r="P15" i="2" s="1"/>
  <c r="L22" i="2"/>
  <c r="M22" i="2" s="1"/>
  <c r="I22" i="2"/>
  <c r="J22" i="2" s="1"/>
  <c r="C51" i="2" l="1"/>
  <c r="C43" i="2"/>
  <c r="AM43" i="2" s="1"/>
  <c r="F22" i="2"/>
  <c r="F15" i="2"/>
  <c r="G15" i="2" s="1"/>
  <c r="D51" i="2" l="1"/>
  <c r="G22" i="2"/>
  <c r="D22" i="2"/>
  <c r="AN50" i="2"/>
  <c r="AN49" i="2"/>
  <c r="AN42" i="2"/>
  <c r="AN20" i="2"/>
  <c r="AN21" i="2"/>
  <c r="AN43" i="2" l="1"/>
  <c r="O22" i="2" l="1"/>
  <c r="AM22" i="2" s="1"/>
  <c r="P22" i="2" l="1"/>
  <c r="AN22" i="2"/>
  <c r="C15" i="2"/>
  <c r="AM15" i="2" s="1"/>
  <c r="D15" i="2" l="1"/>
  <c r="AN10" i="2"/>
  <c r="AN13" i="2" l="1"/>
  <c r="AN14" i="2"/>
  <c r="AN12" i="2"/>
  <c r="AN11" i="2"/>
  <c r="AN15" i="2" l="1"/>
  <c r="AN31" i="2" l="1"/>
  <c r="AM36" i="2" l="1"/>
  <c r="U37" i="2" l="1"/>
  <c r="AM37" i="2" s="1"/>
  <c r="AN36" i="2"/>
  <c r="V36" i="2"/>
  <c r="V37" i="2" s="1"/>
  <c r="AN37" i="2" l="1"/>
  <c r="AM48" i="2"/>
  <c r="U51" i="2" l="1"/>
  <c r="AM51" i="2" s="1"/>
  <c r="V48" i="2"/>
  <c r="AN48" i="2"/>
  <c r="V51" i="2" l="1"/>
  <c r="AN5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Luana Porfirio Pereira</author>
  </authors>
  <commentList>
    <comment ref="AL10" authorId="0" shapeId="0" xr:uid="{D7270495-A2C0-4801-A663-2C2B49907DCC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Adiconar o mês de refenrencia.
</t>
        </r>
      </text>
    </comment>
    <comment ref="U36" authorId="0" shapeId="0" xr:uid="{BBEFE185-4283-4A0E-B43B-6A82ECBE0F8B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Por conta do referenciamento do pronto socorro que iniciou dia 16/07/2025 tivemos a queda nos atendimentos.
</t>
        </r>
      </text>
    </comment>
    <comment ref="C48" authorId="0" shapeId="0" xr:uid="{AC037847-047E-4EE5-8767-873A90F23C67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18 colaboradores</t>
        </r>
      </text>
    </comment>
    <comment ref="F48" authorId="0" shapeId="0" xr:uid="{07171B78-7DCE-4734-8910-2B728ACD87FB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28 colaboradores
</t>
        </r>
      </text>
    </comment>
    <comment ref="I48" authorId="0" shapeId="0" xr:uid="{D0503229-4686-428A-8862-C53ACD28A44F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14 colaboradores
</t>
        </r>
      </text>
    </comment>
    <comment ref="L48" authorId="0" shapeId="0" xr:uid="{2B1E5968-DCE5-462F-AFDE-E80F015E1875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4
 colaboradores
</t>
        </r>
      </text>
    </comment>
    <comment ref="O48" authorId="0" shapeId="0" xr:uid="{CB783FE5-0779-4BB6-9EF1-BAAED99AAFCC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4
 colaboradores
</t>
        </r>
      </text>
    </comment>
    <comment ref="U48" authorId="0" shapeId="0" xr:uid="{B9BECDEA-90EA-460C-83E5-59CD864C3A66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7 colaboradores</t>
        </r>
      </text>
    </comment>
    <comment ref="X48" authorId="0" shapeId="0" xr:uid="{F2C75728-1DDF-44EF-A39F-33ABE038A6DE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3 colaboradores
</t>
        </r>
      </text>
    </comment>
    <comment ref="AA48" authorId="0" shapeId="0" xr:uid="{5B6E709C-5BCC-4878-AFD4-39CB76CC4623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34 colaboradores
</t>
        </r>
      </text>
    </comment>
    <comment ref="AD48" authorId="0" shapeId="0" xr:uid="{0D7D0CB6-93EA-4C07-BD17-013D4900776D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24 colaboradores
</t>
        </r>
      </text>
    </comment>
    <comment ref="AG48" authorId="0" shapeId="0" xr:uid="{BEA2AA8E-909C-469D-B467-8041C5C1F7E9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
os, pois não entram nas metas de contrato. Essas vagas são disponibilizadas para rede.
Diferença de 13 colaboradores
</t>
        </r>
      </text>
    </comment>
    <comment ref="AJ48" authorId="0" shapeId="0" xr:uid="{E953C6A7-E4F0-40F1-BBE8-7A685513E669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19
 colaboradores
</t>
        </r>
      </text>
    </comment>
    <comment ref="F49" authorId="0" shapeId="0" xr:uid="{16CCC012-E919-416D-AFAC-6DBF14B4695F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6 colaboradores</t>
        </r>
      </text>
    </comment>
    <comment ref="I49" authorId="0" shapeId="0" xr:uid="{72034686-6EC0-48CA-AC8B-52F78FEC7B98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 colaboradores</t>
        </r>
      </text>
    </comment>
    <comment ref="L49" authorId="0" shapeId="0" xr:uid="{86839170-E1A0-4A42-A4C8-0D5FDB680E70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 colaboradores
</t>
        </r>
      </text>
    </comment>
    <comment ref="O49" authorId="0" shapeId="0" xr:uid="{58F158CE-BD80-42A2-8F8C-01A6F4C8B930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 colaboradores
</t>
        </r>
      </text>
    </comment>
    <comment ref="R49" authorId="0" shapeId="0" xr:uid="{B37904B6-1134-4C03-8809-93A2760C9A6B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 colaboradores
</t>
        </r>
      </text>
    </comment>
    <comment ref="U49" authorId="0" shapeId="0" xr:uid="{75B2C3CF-62F2-4857-9830-627AC2B41437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6 colaboradores
</t>
        </r>
      </text>
    </comment>
    <comment ref="X49" authorId="0" shapeId="0" xr:uid="{92F1D506-A9F7-4987-A05F-A7143F88FBA9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3 colaboradores
</t>
        </r>
      </text>
    </comment>
    <comment ref="AD49" authorId="0" shapeId="0" xr:uid="{1683EBE7-60D9-4D1E-869D-D363495CF5C2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5 colaboradores</t>
        </r>
      </text>
    </comment>
    <comment ref="AG49" authorId="0" shapeId="0" xr:uid="{6C2302E4-4E4C-4B6E-AE92-F07D59440DB4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2 colaboradores</t>
        </r>
      </text>
    </comment>
  </commentList>
</comments>
</file>

<file path=xl/sharedStrings.xml><?xml version="1.0" encoding="utf-8"?>
<sst xmlns="http://schemas.openxmlformats.org/spreadsheetml/2006/main" count="342" uniqueCount="41">
  <si>
    <t>Janeiro</t>
  </si>
  <si>
    <t>Fevereiro</t>
  </si>
  <si>
    <t>Março</t>
  </si>
  <si>
    <t>Abril</t>
  </si>
  <si>
    <t>Maio</t>
  </si>
  <si>
    <t>Total</t>
  </si>
  <si>
    <t>Cont.</t>
  </si>
  <si>
    <t>Real.</t>
  </si>
  <si>
    <t>%</t>
  </si>
  <si>
    <t>Consultas Subseqüentes</t>
  </si>
  <si>
    <t>Clínica Médica</t>
  </si>
  <si>
    <t>Clínica Cirúrgica</t>
  </si>
  <si>
    <t>Obstetrícia</t>
  </si>
  <si>
    <t>Pediatria</t>
  </si>
  <si>
    <t>Psiquiatria</t>
  </si>
  <si>
    <t xml:space="preserve">Primeiras Consultas </t>
  </si>
  <si>
    <t>Pronto Atendimento</t>
  </si>
  <si>
    <t>Atendimento Domiciliar</t>
  </si>
  <si>
    <t>Ultrassonografia</t>
  </si>
  <si>
    <t>Tomografia</t>
  </si>
  <si>
    <t>Colonoscopia</t>
  </si>
  <si>
    <t>Fonte: Relatório Websaass - Plataforma Prestação de Contas SMS</t>
  </si>
  <si>
    <t>Meta</t>
  </si>
  <si>
    <t>SAÍDAS HOSPITALARES</t>
  </si>
  <si>
    <t>ATENDIMENTO AMBULATORIAL</t>
  </si>
  <si>
    <t>SADT EXTERNO</t>
  </si>
  <si>
    <t>MELHOR EM CASA</t>
  </si>
  <si>
    <t>CONSULTAS DE URGÊNCIAS E EMERGÊNCIAS</t>
  </si>
  <si>
    <t>RTU</t>
  </si>
  <si>
    <t>URO/GINECOLÓGICAS</t>
  </si>
  <si>
    <t>ORTOPÉDICAS</t>
  </si>
  <si>
    <t>ATIVIDADES CIRÚRGICAS
ELETIVAS</t>
  </si>
  <si>
    <t>GERAIS VIDEOLAPAROSCOPIAS - ABERTA OU CONVERTIDA</t>
  </si>
  <si>
    <t>Junho</t>
  </si>
  <si>
    <t>Julho</t>
  </si>
  <si>
    <t>Agosto</t>
  </si>
  <si>
    <t>Setembro</t>
  </si>
  <si>
    <t>Outubro</t>
  </si>
  <si>
    <t>Novembro</t>
  </si>
  <si>
    <t>Dezembro</t>
  </si>
  <si>
    <t>HOSPITAL MUNICIPAL VEREADOR JOSÉ STOROPOLLI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</si>
</sst>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8"/>
      <color theme="1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/>
    <xf numFmtId="9" fontId="0" fillId="0" borderId="0" xfId="42" applyFont="1" applyAlignment="1">
      <alignment horizontal="center"/>
    </xf>
    <xf numFmtId="9" fontId="16" fillId="0" borderId="11" xfId="42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3" fontId="16" fillId="33" borderId="11" xfId="0" applyNumberFormat="1" applyFont="1" applyFill="1" applyBorder="1" applyAlignment="1">
      <alignment horizontal="center" wrapText="1"/>
    </xf>
    <xf numFmtId="3" fontId="0" fillId="33" borderId="11" xfId="0" applyNumberFormat="1" applyFill="1" applyBorder="1" applyAlignment="1">
      <alignment horizontal="center" wrapText="1"/>
    </xf>
    <xf numFmtId="0" fontId="0" fillId="33" borderId="11" xfId="0" applyFill="1" applyBorder="1" applyAlignment="1">
      <alignment horizontal="center" wrapText="1"/>
    </xf>
    <xf numFmtId="9" fontId="16" fillId="33" borderId="11" xfId="42" applyFont="1" applyFill="1" applyBorder="1" applyAlignment="1">
      <alignment horizontal="center" wrapText="1"/>
    </xf>
    <xf numFmtId="0" fontId="16" fillId="33" borderId="11" xfId="0" applyFont="1" applyFill="1" applyBorder="1" applyAlignment="1">
      <alignment horizontal="center" wrapText="1"/>
    </xf>
    <xf numFmtId="0" fontId="0" fillId="33" borderId="17" xfId="0" applyFill="1" applyBorder="1" applyAlignment="1">
      <alignment horizontal="center" wrapText="1"/>
    </xf>
    <xf numFmtId="3" fontId="0" fillId="33" borderId="17" xfId="0" applyNumberFormat="1" applyFill="1" applyBorder="1" applyAlignment="1">
      <alignment horizontal="center" wrapText="1"/>
    </xf>
    <xf numFmtId="9" fontId="16" fillId="33" borderId="17" xfId="42" applyFont="1" applyFill="1" applyBorder="1" applyAlignment="1">
      <alignment horizontal="center" wrapText="1"/>
    </xf>
    <xf numFmtId="0" fontId="0" fillId="33" borderId="0" xfId="0" applyFill="1" applyAlignment="1">
      <alignment horizontal="center" wrapText="1"/>
    </xf>
    <xf numFmtId="0" fontId="0" fillId="33" borderId="0" xfId="0" applyFill="1" applyAlignment="1">
      <alignment horizontal="center"/>
    </xf>
    <xf numFmtId="9" fontId="0" fillId="33" borderId="0" xfId="42" applyFont="1" applyFill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9" fontId="0" fillId="33" borderId="11" xfId="42" applyFont="1" applyFill="1" applyBorder="1" applyAlignment="1">
      <alignment horizontal="center" wrapText="1"/>
    </xf>
    <xf numFmtId="9" fontId="0" fillId="33" borderId="17" xfId="42" applyFont="1" applyFill="1" applyBorder="1" applyAlignment="1">
      <alignment horizontal="center" wrapText="1"/>
    </xf>
    <xf numFmtId="0" fontId="16" fillId="33" borderId="11" xfId="0" applyFont="1" applyFill="1" applyBorder="1" applyAlignment="1">
      <alignment horizontal="center" vertical="center" wrapText="1"/>
    </xf>
    <xf numFmtId="9" fontId="16" fillId="33" borderId="11" xfId="4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left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0" fillId="33" borderId="17" xfId="0" applyFont="1" applyFill="1" applyBorder="1" applyAlignment="1">
      <alignment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3" fillId="0" borderId="0" xfId="0" applyFont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00FF"/>
      <color rgb="FF663300"/>
      <color rgb="FF009900"/>
      <color rgb="FFA50021"/>
      <color rgb="FF009999"/>
      <color rgb="FF996633"/>
      <color rgb="FF66FFC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aa7b29a7-3d10-423c-90d5-5de84497b1e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161924</xdr:rowOff>
    </xdr:from>
    <xdr:to>
      <xdr:col>0</xdr:col>
      <xdr:colOff>2171700</xdr:colOff>
      <xdr:row>4</xdr:row>
      <xdr:rowOff>101224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B34A7C2-1832-4D90-8281-1CC124F48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52424"/>
          <a:ext cx="1943101" cy="634065"/>
        </a:xfrm>
        <a:prstGeom prst="rect">
          <a:avLst/>
        </a:prstGeom>
      </xdr:spPr>
    </xdr:pic>
    <xdr:clientData/>
  </xdr:twoCellAnchor>
  <xdr:twoCellAnchor>
    <xdr:from>
      <xdr:col>37</xdr:col>
      <xdr:colOff>212910</xdr:colOff>
      <xdr:row>1</xdr:row>
      <xdr:rowOff>33618</xdr:rowOff>
    </xdr:from>
    <xdr:to>
      <xdr:col>39</xdr:col>
      <xdr:colOff>212910</xdr:colOff>
      <xdr:row>5</xdr:row>
      <xdr:rowOff>184897</xdr:rowOff>
    </xdr:to>
    <xdr:pic>
      <xdr:nvPicPr>
        <xdr:cNvPr id="3" name="x_image_0_0">
          <a:extLst>
            <a:ext uri="{FF2B5EF4-FFF2-40B4-BE49-F238E27FC236}">
              <a16:creationId xmlns:a16="http://schemas.microsoft.com/office/drawing/2014/main" id="{3EB376B9-DAF8-302E-56C4-7E93B54DE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8881" y="224118"/>
          <a:ext cx="1165411" cy="1036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3:AN57"/>
  <sheetViews>
    <sheetView showGridLines="0" tabSelected="1" zoomScale="70" zoomScaleNormal="70" zoomScaleSheetLayoutView="85" workbookViewId="0">
      <pane xSplit="1" ySplit="9" topLeftCell="B25" activePane="bottomRight" state="frozen"/>
      <selection pane="topRight" activeCell="B1" sqref="B1"/>
      <selection pane="bottomLeft" activeCell="A10" sqref="A10"/>
      <selection pane="bottomRight" activeCell="A45" sqref="A45:AN45"/>
    </sheetView>
  </sheetViews>
  <sheetFormatPr defaultRowHeight="15" x14ac:dyDescent="0.25"/>
  <cols>
    <col min="1" max="1" width="38.85546875" style="1" customWidth="1"/>
    <col min="2" max="3" width="8.7109375" style="1" customWidth="1"/>
    <col min="4" max="4" width="8.7109375" style="4" customWidth="1"/>
    <col min="5" max="39" width="8.7109375" style="1" customWidth="1"/>
    <col min="40" max="40" width="8.7109375" style="4" customWidth="1"/>
    <col min="41" max="41" width="9.7109375" customWidth="1"/>
  </cols>
  <sheetData>
    <row r="3" spans="1:40" x14ac:dyDescent="0.25">
      <c r="B3" s="38" t="s">
        <v>40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</row>
    <row r="4" spans="1:40" ht="24.75" customHeight="1" x14ac:dyDescent="0.25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</row>
    <row r="6" spans="1:40" ht="15" customHeight="1" thickBot="1" x14ac:dyDescent="0.3">
      <c r="A6" s="37"/>
      <c r="B6" s="37"/>
      <c r="C6" s="37"/>
      <c r="D6" s="37"/>
      <c r="E6" s="37"/>
      <c r="F6" s="37"/>
      <c r="G6" s="20"/>
      <c r="H6" s="20"/>
    </row>
    <row r="7" spans="1:40" ht="20.100000000000001" customHeight="1" thickBot="1" x14ac:dyDescent="0.3">
      <c r="A7" s="26"/>
    </row>
    <row r="8" spans="1:40" ht="20.100000000000001" customHeight="1" thickBot="1" x14ac:dyDescent="0.3">
      <c r="A8" s="35" t="s">
        <v>23</v>
      </c>
      <c r="B8" s="27" t="s">
        <v>0</v>
      </c>
      <c r="C8" s="28"/>
      <c r="D8" s="29"/>
      <c r="E8" s="27" t="s">
        <v>1</v>
      </c>
      <c r="F8" s="28"/>
      <c r="G8" s="29"/>
      <c r="H8" s="27" t="s">
        <v>2</v>
      </c>
      <c r="I8" s="28"/>
      <c r="J8" s="29"/>
      <c r="K8" s="27" t="s">
        <v>3</v>
      </c>
      <c r="L8" s="28"/>
      <c r="M8" s="29"/>
      <c r="N8" s="27" t="s">
        <v>4</v>
      </c>
      <c r="O8" s="28"/>
      <c r="P8" s="29"/>
      <c r="Q8" s="27" t="s">
        <v>33</v>
      </c>
      <c r="R8" s="28"/>
      <c r="S8" s="29"/>
      <c r="T8" s="27" t="s">
        <v>34</v>
      </c>
      <c r="U8" s="28"/>
      <c r="V8" s="29"/>
      <c r="W8" s="27" t="s">
        <v>35</v>
      </c>
      <c r="X8" s="28"/>
      <c r="Y8" s="29"/>
      <c r="Z8" s="27" t="s">
        <v>36</v>
      </c>
      <c r="AA8" s="28"/>
      <c r="AB8" s="29"/>
      <c r="AC8" s="27" t="s">
        <v>37</v>
      </c>
      <c r="AD8" s="28"/>
      <c r="AE8" s="29"/>
      <c r="AF8" s="27" t="s">
        <v>38</v>
      </c>
      <c r="AG8" s="28"/>
      <c r="AH8" s="29"/>
      <c r="AI8" s="27" t="s">
        <v>39</v>
      </c>
      <c r="AJ8" s="28"/>
      <c r="AK8" s="29"/>
      <c r="AL8" s="27" t="s">
        <v>5</v>
      </c>
      <c r="AM8" s="28"/>
      <c r="AN8" s="29"/>
    </row>
    <row r="9" spans="1:40" ht="15.75" thickBot="1" x14ac:dyDescent="0.3">
      <c r="A9" s="36"/>
      <c r="B9" s="2" t="s">
        <v>22</v>
      </c>
      <c r="C9" s="2" t="s">
        <v>7</v>
      </c>
      <c r="D9" s="5" t="s">
        <v>8</v>
      </c>
      <c r="E9" s="2" t="s">
        <v>22</v>
      </c>
      <c r="F9" s="2" t="s">
        <v>7</v>
      </c>
      <c r="G9" s="5" t="s">
        <v>8</v>
      </c>
      <c r="H9" s="2" t="s">
        <v>22</v>
      </c>
      <c r="I9" s="2" t="s">
        <v>7</v>
      </c>
      <c r="J9" s="5" t="s">
        <v>8</v>
      </c>
      <c r="K9" s="2" t="s">
        <v>22</v>
      </c>
      <c r="L9" s="2" t="s">
        <v>7</v>
      </c>
      <c r="M9" s="5" t="s">
        <v>8</v>
      </c>
      <c r="N9" s="2" t="s">
        <v>22</v>
      </c>
      <c r="O9" s="2" t="s">
        <v>7</v>
      </c>
      <c r="P9" s="5" t="s">
        <v>8</v>
      </c>
      <c r="Q9" s="2" t="s">
        <v>22</v>
      </c>
      <c r="R9" s="2" t="s">
        <v>7</v>
      </c>
      <c r="S9" s="5" t="s">
        <v>8</v>
      </c>
      <c r="T9" s="2" t="s">
        <v>22</v>
      </c>
      <c r="U9" s="2" t="s">
        <v>7</v>
      </c>
      <c r="V9" s="5" t="s">
        <v>8</v>
      </c>
      <c r="W9" s="2" t="s">
        <v>22</v>
      </c>
      <c r="X9" s="2" t="s">
        <v>7</v>
      </c>
      <c r="Y9" s="5" t="s">
        <v>8</v>
      </c>
      <c r="Z9" s="2" t="s">
        <v>22</v>
      </c>
      <c r="AA9" s="2" t="s">
        <v>7</v>
      </c>
      <c r="AB9" s="5" t="s">
        <v>8</v>
      </c>
      <c r="AC9" s="2" t="s">
        <v>22</v>
      </c>
      <c r="AD9" s="2" t="s">
        <v>7</v>
      </c>
      <c r="AE9" s="5" t="s">
        <v>8</v>
      </c>
      <c r="AF9" s="2" t="s">
        <v>22</v>
      </c>
      <c r="AG9" s="2" t="s">
        <v>7</v>
      </c>
      <c r="AH9" s="5" t="s">
        <v>8</v>
      </c>
      <c r="AI9" s="2" t="s">
        <v>22</v>
      </c>
      <c r="AJ9" s="2" t="s">
        <v>7</v>
      </c>
      <c r="AK9" s="5" t="s">
        <v>8</v>
      </c>
      <c r="AL9" s="2" t="s">
        <v>6</v>
      </c>
      <c r="AM9" s="2" t="s">
        <v>7</v>
      </c>
      <c r="AN9" s="5" t="s">
        <v>8</v>
      </c>
    </row>
    <row r="10" spans="1:40" ht="20.100000000000001" customHeight="1" thickBot="1" x14ac:dyDescent="0.3">
      <c r="A10" s="10" t="s">
        <v>10</v>
      </c>
      <c r="B10" s="9">
        <v>240</v>
      </c>
      <c r="C10" s="9">
        <v>424</v>
      </c>
      <c r="D10" s="21">
        <f>C10/B10*100%</f>
        <v>1.7666666666666666</v>
      </c>
      <c r="E10" s="9">
        <v>240</v>
      </c>
      <c r="F10" s="9">
        <v>458</v>
      </c>
      <c r="G10" s="21">
        <f>F10/E10*100%</f>
        <v>1.9083333333333334</v>
      </c>
      <c r="H10" s="9">
        <v>240</v>
      </c>
      <c r="I10" s="9">
        <v>447</v>
      </c>
      <c r="J10" s="21">
        <f>I10/H10*100%</f>
        <v>1.8625</v>
      </c>
      <c r="K10" s="9">
        <v>240</v>
      </c>
      <c r="L10" s="9">
        <v>546</v>
      </c>
      <c r="M10" s="21">
        <f>L10/K10*100%</f>
        <v>2.2749999999999999</v>
      </c>
      <c r="N10" s="9">
        <v>240</v>
      </c>
      <c r="O10" s="9">
        <v>548</v>
      </c>
      <c r="P10" s="21">
        <f>O10/N10*100%</f>
        <v>2.2833333333333332</v>
      </c>
      <c r="Q10" s="9">
        <v>240</v>
      </c>
      <c r="R10" s="9">
        <v>489</v>
      </c>
      <c r="S10" s="21">
        <f>R10/Q10*100%</f>
        <v>2.0375000000000001</v>
      </c>
      <c r="T10" s="9">
        <v>240</v>
      </c>
      <c r="U10" s="9">
        <v>450</v>
      </c>
      <c r="V10" s="21">
        <f>U10/T10*100%</f>
        <v>1.875</v>
      </c>
      <c r="W10" s="9">
        <v>240</v>
      </c>
      <c r="X10" s="9">
        <v>398</v>
      </c>
      <c r="Y10" s="21">
        <f>X10/W10*100%</f>
        <v>1.6583333333333334</v>
      </c>
      <c r="Z10" s="9">
        <v>240</v>
      </c>
      <c r="AA10" s="9">
        <v>393</v>
      </c>
      <c r="AB10" s="21">
        <f>AA10/Z10*100%</f>
        <v>1.6375</v>
      </c>
      <c r="AC10" s="9">
        <v>240</v>
      </c>
      <c r="AD10" s="9">
        <v>368</v>
      </c>
      <c r="AE10" s="21">
        <f>AD10/AC10*100%</f>
        <v>1.5333333333333334</v>
      </c>
      <c r="AF10" s="9">
        <v>240</v>
      </c>
      <c r="AG10" s="9">
        <v>333</v>
      </c>
      <c r="AH10" s="21">
        <f>AG10/AF10*100%</f>
        <v>1.3875</v>
      </c>
      <c r="AI10" s="9">
        <v>240</v>
      </c>
      <c r="AJ10" s="9">
        <v>420</v>
      </c>
      <c r="AK10" s="21">
        <f>AJ10/AI10*100%</f>
        <v>1.75</v>
      </c>
      <c r="AL10" s="8">
        <f>B10+E10+H10+K10+N10+Q10+T10+W10+Z10+AC10+AI10+AF10</f>
        <v>2880</v>
      </c>
      <c r="AM10" s="8">
        <f>C10+F10+I10+L10+O10+R10+U10+X10+AA10+AD10+AJ10+AG10</f>
        <v>5274</v>
      </c>
      <c r="AN10" s="11">
        <f>AM10/AL10*100%</f>
        <v>1.83125</v>
      </c>
    </row>
    <row r="11" spans="1:40" ht="20.100000000000001" customHeight="1" thickBot="1" x14ac:dyDescent="0.3">
      <c r="A11" s="10" t="s">
        <v>11</v>
      </c>
      <c r="B11" s="9">
        <v>255</v>
      </c>
      <c r="C11" s="9">
        <v>389</v>
      </c>
      <c r="D11" s="21">
        <f t="shared" ref="D11:D15" si="0">C11/B11*100%</f>
        <v>1.5254901960784313</v>
      </c>
      <c r="E11" s="9">
        <v>255</v>
      </c>
      <c r="F11" s="9">
        <v>383</v>
      </c>
      <c r="G11" s="21">
        <f t="shared" ref="G11:G15" si="1">F11/E11*100%</f>
        <v>1.5019607843137255</v>
      </c>
      <c r="H11" s="9">
        <v>255</v>
      </c>
      <c r="I11" s="9">
        <v>422</v>
      </c>
      <c r="J11" s="21">
        <f t="shared" ref="J11:J15" si="2">I11/H11*100%</f>
        <v>1.6549019607843136</v>
      </c>
      <c r="K11" s="9">
        <v>255</v>
      </c>
      <c r="L11" s="9">
        <v>438</v>
      </c>
      <c r="M11" s="21">
        <f t="shared" ref="M11:M15" si="3">L11/K11*100%</f>
        <v>1.7176470588235293</v>
      </c>
      <c r="N11" s="9">
        <v>255</v>
      </c>
      <c r="O11" s="9">
        <v>419</v>
      </c>
      <c r="P11" s="21">
        <f t="shared" ref="P11:P15" si="4">O11/N11*100%</f>
        <v>1.6431372549019607</v>
      </c>
      <c r="Q11" s="9">
        <v>255</v>
      </c>
      <c r="R11" s="9">
        <v>384</v>
      </c>
      <c r="S11" s="21">
        <f t="shared" ref="S11:S15" si="5">R11/Q11*100%</f>
        <v>1.5058823529411764</v>
      </c>
      <c r="T11" s="9">
        <v>255</v>
      </c>
      <c r="U11" s="9">
        <v>371</v>
      </c>
      <c r="V11" s="21">
        <f t="shared" ref="V11:V15" si="6">U11/T11*100%</f>
        <v>1.4549019607843137</v>
      </c>
      <c r="W11" s="9">
        <v>255</v>
      </c>
      <c r="X11" s="9">
        <v>392</v>
      </c>
      <c r="Y11" s="21">
        <f t="shared" ref="Y11:Y15" si="7">X11/W11*100%</f>
        <v>1.5372549019607844</v>
      </c>
      <c r="Z11" s="9">
        <v>255</v>
      </c>
      <c r="AA11" s="9">
        <v>393</v>
      </c>
      <c r="AB11" s="21">
        <f t="shared" ref="AB11:AB15" si="8">AA11/Z11*100%</f>
        <v>1.5411764705882354</v>
      </c>
      <c r="AC11" s="9">
        <v>255</v>
      </c>
      <c r="AD11" s="9">
        <v>410</v>
      </c>
      <c r="AE11" s="21">
        <f t="shared" ref="AE11:AE15" si="9">AD11/AC11*100%</f>
        <v>1.607843137254902</v>
      </c>
      <c r="AF11" s="9">
        <v>255</v>
      </c>
      <c r="AG11" s="9">
        <v>382</v>
      </c>
      <c r="AH11" s="21">
        <f t="shared" ref="AH11:AH15" si="10">AG11/AF11*100%</f>
        <v>1.4980392156862745</v>
      </c>
      <c r="AI11" s="9">
        <v>255</v>
      </c>
      <c r="AJ11" s="9">
        <v>347</v>
      </c>
      <c r="AK11" s="21">
        <f t="shared" ref="AK11:AK15" si="11">AJ11/AI11*100%</f>
        <v>1.3607843137254902</v>
      </c>
      <c r="AL11" s="8">
        <f t="shared" ref="AL11:AL15" si="12">B11+E11+H11+K11+N11+Q11+T11+W11+Z11+AC11+AI11+AF11</f>
        <v>3060</v>
      </c>
      <c r="AM11" s="8">
        <f t="shared" ref="AM11:AM15" si="13">C11+F11+I11+L11+O11+R11+U11+X11+AA11+AD11+AJ11+AG11</f>
        <v>4730</v>
      </c>
      <c r="AN11" s="11">
        <f>AM11/AL11*100%</f>
        <v>1.5457516339869282</v>
      </c>
    </row>
    <row r="12" spans="1:40" ht="20.100000000000001" customHeight="1" thickBot="1" x14ac:dyDescent="0.3">
      <c r="A12" s="10" t="s">
        <v>12</v>
      </c>
      <c r="B12" s="9">
        <v>215</v>
      </c>
      <c r="C12" s="9">
        <v>178</v>
      </c>
      <c r="D12" s="21">
        <f t="shared" si="0"/>
        <v>0.82790697674418601</v>
      </c>
      <c r="E12" s="9">
        <v>215</v>
      </c>
      <c r="F12" s="9">
        <v>170</v>
      </c>
      <c r="G12" s="21">
        <f t="shared" si="1"/>
        <v>0.79069767441860461</v>
      </c>
      <c r="H12" s="9">
        <v>215</v>
      </c>
      <c r="I12" s="9">
        <v>192</v>
      </c>
      <c r="J12" s="21">
        <f t="shared" si="2"/>
        <v>0.89302325581395348</v>
      </c>
      <c r="K12" s="9">
        <v>215</v>
      </c>
      <c r="L12" s="9">
        <v>202</v>
      </c>
      <c r="M12" s="21">
        <f t="shared" si="3"/>
        <v>0.93953488372093019</v>
      </c>
      <c r="N12" s="9">
        <v>215</v>
      </c>
      <c r="O12" s="9">
        <v>216</v>
      </c>
      <c r="P12" s="21">
        <f t="shared" si="4"/>
        <v>1.0046511627906978</v>
      </c>
      <c r="Q12" s="9">
        <v>215</v>
      </c>
      <c r="R12" s="9">
        <v>202</v>
      </c>
      <c r="S12" s="21">
        <f t="shared" si="5"/>
        <v>0.93953488372093019</v>
      </c>
      <c r="T12" s="9">
        <v>215</v>
      </c>
      <c r="U12" s="9">
        <v>190</v>
      </c>
      <c r="V12" s="21">
        <f t="shared" si="6"/>
        <v>0.88372093023255816</v>
      </c>
      <c r="W12" s="9">
        <v>215</v>
      </c>
      <c r="X12" s="9">
        <v>188</v>
      </c>
      <c r="Y12" s="21">
        <f t="shared" si="7"/>
        <v>0.87441860465116283</v>
      </c>
      <c r="Z12" s="9">
        <v>215</v>
      </c>
      <c r="AA12" s="9">
        <v>185</v>
      </c>
      <c r="AB12" s="21">
        <f t="shared" si="8"/>
        <v>0.86046511627906974</v>
      </c>
      <c r="AC12" s="9">
        <v>215</v>
      </c>
      <c r="AD12" s="9">
        <v>209</v>
      </c>
      <c r="AE12" s="21">
        <f t="shared" si="9"/>
        <v>0.97209302325581393</v>
      </c>
      <c r="AF12" s="9">
        <v>215</v>
      </c>
      <c r="AG12" s="9">
        <v>188</v>
      </c>
      <c r="AH12" s="21">
        <f t="shared" si="10"/>
        <v>0.87441860465116283</v>
      </c>
      <c r="AI12" s="9">
        <v>215</v>
      </c>
      <c r="AJ12" s="9">
        <v>224</v>
      </c>
      <c r="AK12" s="21">
        <f t="shared" si="11"/>
        <v>1.0418604651162791</v>
      </c>
      <c r="AL12" s="8">
        <f t="shared" si="12"/>
        <v>2580</v>
      </c>
      <c r="AM12" s="8">
        <f t="shared" si="13"/>
        <v>2344</v>
      </c>
      <c r="AN12" s="11">
        <f>AM12/AL12*100%</f>
        <v>0.90852713178294575</v>
      </c>
    </row>
    <row r="13" spans="1:40" ht="20.100000000000001" customHeight="1" thickBot="1" x14ac:dyDescent="0.3">
      <c r="A13" s="10" t="s">
        <v>13</v>
      </c>
      <c r="B13" s="9">
        <v>160</v>
      </c>
      <c r="C13" s="9">
        <v>119</v>
      </c>
      <c r="D13" s="21">
        <f t="shared" si="0"/>
        <v>0.74375000000000002</v>
      </c>
      <c r="E13" s="9">
        <v>160</v>
      </c>
      <c r="F13" s="9">
        <v>122</v>
      </c>
      <c r="G13" s="21">
        <f t="shared" si="1"/>
        <v>0.76249999999999996</v>
      </c>
      <c r="H13" s="9">
        <v>160</v>
      </c>
      <c r="I13" s="9">
        <v>161</v>
      </c>
      <c r="J13" s="21">
        <f t="shared" si="2"/>
        <v>1.0062500000000001</v>
      </c>
      <c r="K13" s="9">
        <v>160</v>
      </c>
      <c r="L13" s="9">
        <v>187</v>
      </c>
      <c r="M13" s="21">
        <f t="shared" si="3"/>
        <v>1.16875</v>
      </c>
      <c r="N13" s="9">
        <v>160</v>
      </c>
      <c r="O13" s="9">
        <v>190</v>
      </c>
      <c r="P13" s="21">
        <f t="shared" si="4"/>
        <v>1.1875</v>
      </c>
      <c r="Q13" s="9">
        <v>160</v>
      </c>
      <c r="R13" s="9">
        <v>154</v>
      </c>
      <c r="S13" s="21">
        <f t="shared" si="5"/>
        <v>0.96250000000000002</v>
      </c>
      <c r="T13" s="9">
        <v>160</v>
      </c>
      <c r="U13" s="9">
        <v>152</v>
      </c>
      <c r="V13" s="21">
        <f t="shared" si="6"/>
        <v>0.95</v>
      </c>
      <c r="W13" s="9">
        <v>160</v>
      </c>
      <c r="X13" s="9">
        <v>151</v>
      </c>
      <c r="Y13" s="21">
        <f t="shared" si="7"/>
        <v>0.94374999999999998</v>
      </c>
      <c r="Z13" s="9">
        <v>160</v>
      </c>
      <c r="AA13" s="9">
        <v>141</v>
      </c>
      <c r="AB13" s="21">
        <f t="shared" si="8"/>
        <v>0.88124999999999998</v>
      </c>
      <c r="AC13" s="9">
        <v>160</v>
      </c>
      <c r="AD13" s="9">
        <v>158</v>
      </c>
      <c r="AE13" s="21">
        <f t="shared" si="9"/>
        <v>0.98750000000000004</v>
      </c>
      <c r="AF13" s="9">
        <v>160</v>
      </c>
      <c r="AG13" s="9">
        <v>129</v>
      </c>
      <c r="AH13" s="21">
        <f t="shared" si="10"/>
        <v>0.80625000000000002</v>
      </c>
      <c r="AI13" s="9">
        <v>160</v>
      </c>
      <c r="AJ13" s="9">
        <v>103</v>
      </c>
      <c r="AK13" s="21">
        <f t="shared" si="11"/>
        <v>0.64375000000000004</v>
      </c>
      <c r="AL13" s="8">
        <f t="shared" si="12"/>
        <v>1920</v>
      </c>
      <c r="AM13" s="8">
        <f t="shared" si="13"/>
        <v>1767</v>
      </c>
      <c r="AN13" s="11">
        <f t="shared" ref="AN13:AN15" si="14">AM13/AL13*100%</f>
        <v>0.92031249999999998</v>
      </c>
    </row>
    <row r="14" spans="1:40" ht="20.100000000000001" customHeight="1" thickBot="1" x14ac:dyDescent="0.3">
      <c r="A14" s="10" t="s">
        <v>14</v>
      </c>
      <c r="B14" s="9">
        <v>15</v>
      </c>
      <c r="C14" s="9">
        <v>7</v>
      </c>
      <c r="D14" s="21">
        <f t="shared" si="0"/>
        <v>0.46666666666666667</v>
      </c>
      <c r="E14" s="9">
        <v>15</v>
      </c>
      <c r="F14" s="9">
        <v>6</v>
      </c>
      <c r="G14" s="21">
        <f t="shared" si="1"/>
        <v>0.4</v>
      </c>
      <c r="H14" s="9">
        <v>15</v>
      </c>
      <c r="I14" s="9">
        <v>4</v>
      </c>
      <c r="J14" s="21">
        <f t="shared" si="2"/>
        <v>0.26666666666666666</v>
      </c>
      <c r="K14" s="9">
        <v>15</v>
      </c>
      <c r="L14" s="9">
        <v>12</v>
      </c>
      <c r="M14" s="21">
        <f t="shared" si="3"/>
        <v>0.8</v>
      </c>
      <c r="N14" s="9">
        <v>15</v>
      </c>
      <c r="O14" s="9">
        <v>12</v>
      </c>
      <c r="P14" s="21">
        <f t="shared" si="4"/>
        <v>0.8</v>
      </c>
      <c r="Q14" s="9">
        <v>15</v>
      </c>
      <c r="R14" s="9">
        <v>7</v>
      </c>
      <c r="S14" s="21">
        <f t="shared" si="5"/>
        <v>0.46666666666666667</v>
      </c>
      <c r="T14" s="9">
        <v>15</v>
      </c>
      <c r="U14" s="9">
        <v>6</v>
      </c>
      <c r="V14" s="21">
        <f t="shared" si="6"/>
        <v>0.4</v>
      </c>
      <c r="W14" s="9">
        <v>15</v>
      </c>
      <c r="X14" s="9">
        <v>9</v>
      </c>
      <c r="Y14" s="21">
        <f t="shared" si="7"/>
        <v>0.6</v>
      </c>
      <c r="Z14" s="9">
        <v>15</v>
      </c>
      <c r="AA14" s="9">
        <v>10</v>
      </c>
      <c r="AB14" s="21">
        <f t="shared" si="8"/>
        <v>0.66666666666666663</v>
      </c>
      <c r="AC14" s="9">
        <v>15</v>
      </c>
      <c r="AD14" s="9">
        <v>10</v>
      </c>
      <c r="AE14" s="21">
        <f t="shared" si="9"/>
        <v>0.66666666666666663</v>
      </c>
      <c r="AF14" s="9">
        <v>15</v>
      </c>
      <c r="AG14" s="9">
        <v>9</v>
      </c>
      <c r="AH14" s="21">
        <f t="shared" si="10"/>
        <v>0.6</v>
      </c>
      <c r="AI14" s="9">
        <v>15</v>
      </c>
      <c r="AJ14" s="9">
        <v>6</v>
      </c>
      <c r="AK14" s="21">
        <f t="shared" si="11"/>
        <v>0.4</v>
      </c>
      <c r="AL14" s="8">
        <f t="shared" si="12"/>
        <v>180</v>
      </c>
      <c r="AM14" s="8">
        <f t="shared" si="13"/>
        <v>98</v>
      </c>
      <c r="AN14" s="11">
        <f t="shared" si="14"/>
        <v>0.5444444444444444</v>
      </c>
    </row>
    <row r="15" spans="1:40" s="3" customFormat="1" ht="20.100000000000001" customHeight="1" thickBot="1" x14ac:dyDescent="0.3">
      <c r="A15" s="12" t="s">
        <v>5</v>
      </c>
      <c r="B15" s="8">
        <f>SUM(B10:B14)</f>
        <v>885</v>
      </c>
      <c r="C15" s="8">
        <f t="shared" ref="C15:F15" si="15">SUM(C10:C14)</f>
        <v>1117</v>
      </c>
      <c r="D15" s="11">
        <f t="shared" si="0"/>
        <v>1.2621468926553672</v>
      </c>
      <c r="E15" s="8">
        <f>SUM(E10:E14)</f>
        <v>885</v>
      </c>
      <c r="F15" s="8">
        <f t="shared" si="15"/>
        <v>1139</v>
      </c>
      <c r="G15" s="11">
        <f t="shared" si="1"/>
        <v>1.2870056497175142</v>
      </c>
      <c r="H15" s="8">
        <f>SUM(H10:H14)</f>
        <v>885</v>
      </c>
      <c r="I15" s="8">
        <f t="shared" ref="I15:L15" si="16">SUM(I10:I14)</f>
        <v>1226</v>
      </c>
      <c r="J15" s="11">
        <f t="shared" si="2"/>
        <v>1.3853107344632769</v>
      </c>
      <c r="K15" s="8">
        <f>SUM(K10:K14)</f>
        <v>885</v>
      </c>
      <c r="L15" s="8">
        <f t="shared" si="16"/>
        <v>1385</v>
      </c>
      <c r="M15" s="11">
        <f t="shared" si="3"/>
        <v>1.5649717514124293</v>
      </c>
      <c r="N15" s="8">
        <f>SUM(N10:N14)</f>
        <v>885</v>
      </c>
      <c r="O15" s="8">
        <f t="shared" ref="O15" si="17">SUM(O10:O14)</f>
        <v>1385</v>
      </c>
      <c r="P15" s="11">
        <f t="shared" si="4"/>
        <v>1.5649717514124293</v>
      </c>
      <c r="Q15" s="8">
        <f>SUM(Q10:Q14)</f>
        <v>885</v>
      </c>
      <c r="R15" s="8">
        <f t="shared" ref="R15" si="18">SUM(R10:R14)</f>
        <v>1236</v>
      </c>
      <c r="S15" s="11">
        <f t="shared" si="5"/>
        <v>1.3966101694915254</v>
      </c>
      <c r="T15" s="8">
        <f>SUM(T10:T14)</f>
        <v>885</v>
      </c>
      <c r="U15" s="8">
        <f t="shared" ref="U15" si="19">SUM(U10:U14)</f>
        <v>1169</v>
      </c>
      <c r="V15" s="11">
        <f t="shared" si="6"/>
        <v>1.3209039548022599</v>
      </c>
      <c r="W15" s="8">
        <f>SUM(W10:W14)</f>
        <v>885</v>
      </c>
      <c r="X15" s="8">
        <f t="shared" ref="X15" si="20">SUM(X10:X14)</f>
        <v>1138</v>
      </c>
      <c r="Y15" s="11">
        <f t="shared" si="7"/>
        <v>1.2858757062146893</v>
      </c>
      <c r="Z15" s="8">
        <f>SUM(Z10:Z14)</f>
        <v>885</v>
      </c>
      <c r="AA15" s="8">
        <f t="shared" ref="AA15" si="21">SUM(AA10:AA14)</f>
        <v>1122</v>
      </c>
      <c r="AB15" s="11">
        <f t="shared" si="8"/>
        <v>1.2677966101694915</v>
      </c>
      <c r="AC15" s="8">
        <f>SUM(AC10:AC14)</f>
        <v>885</v>
      </c>
      <c r="AD15" s="8">
        <f t="shared" ref="AD15" si="22">SUM(AD10:AD14)</f>
        <v>1155</v>
      </c>
      <c r="AE15" s="11">
        <f t="shared" si="9"/>
        <v>1.3050847457627119</v>
      </c>
      <c r="AF15" s="8">
        <f>SUM(AF10:AF14)</f>
        <v>885</v>
      </c>
      <c r="AG15" s="8">
        <f t="shared" ref="AG15" si="23">SUM(AG10:AG14)</f>
        <v>1041</v>
      </c>
      <c r="AH15" s="11">
        <f t="shared" si="10"/>
        <v>1.1762711864406781</v>
      </c>
      <c r="AI15" s="8">
        <f>SUM(AI10:AI14)</f>
        <v>885</v>
      </c>
      <c r="AJ15" s="8">
        <f t="shared" ref="AJ15" si="24">SUM(AJ10:AJ14)</f>
        <v>1100</v>
      </c>
      <c r="AK15" s="11">
        <f t="shared" si="11"/>
        <v>1.2429378531073447</v>
      </c>
      <c r="AL15" s="8">
        <f t="shared" si="12"/>
        <v>10620</v>
      </c>
      <c r="AM15" s="8">
        <f t="shared" si="13"/>
        <v>14213</v>
      </c>
      <c r="AN15" s="11">
        <f t="shared" si="14"/>
        <v>1.3383239171374766</v>
      </c>
    </row>
    <row r="16" spans="1:40" ht="20.100000000000001" customHeight="1" thickBot="1" x14ac:dyDescent="0.3">
      <c r="A16" s="13"/>
      <c r="B16" s="14"/>
      <c r="C16" s="14"/>
      <c r="D16" s="22"/>
      <c r="E16" s="14"/>
      <c r="F16" s="14"/>
      <c r="G16" s="14"/>
      <c r="H16" s="14"/>
      <c r="I16" s="14"/>
      <c r="J16" s="14"/>
      <c r="K16" s="14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4"/>
      <c r="AM16" s="14"/>
      <c r="AN16" s="15"/>
    </row>
    <row r="17" spans="1:40" ht="20.100000000000001" customHeight="1" thickBot="1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1:40" ht="20.100000000000001" customHeight="1" thickBot="1" x14ac:dyDescent="0.3">
      <c r="A18" s="35" t="s">
        <v>24</v>
      </c>
      <c r="B18" s="27" t="s">
        <v>0</v>
      </c>
      <c r="C18" s="28"/>
      <c r="D18" s="29"/>
      <c r="E18" s="27" t="s">
        <v>1</v>
      </c>
      <c r="F18" s="28"/>
      <c r="G18" s="29"/>
      <c r="H18" s="27" t="s">
        <v>2</v>
      </c>
      <c r="I18" s="28"/>
      <c r="J18" s="29"/>
      <c r="K18" s="27" t="s">
        <v>3</v>
      </c>
      <c r="L18" s="28"/>
      <c r="M18" s="29"/>
      <c r="N18" s="27" t="s">
        <v>4</v>
      </c>
      <c r="O18" s="28"/>
      <c r="P18" s="29"/>
      <c r="Q18" s="27" t="s">
        <v>33</v>
      </c>
      <c r="R18" s="28"/>
      <c r="S18" s="29"/>
      <c r="T18" s="27" t="s">
        <v>34</v>
      </c>
      <c r="U18" s="28"/>
      <c r="V18" s="29"/>
      <c r="W18" s="27" t="s">
        <v>35</v>
      </c>
      <c r="X18" s="28"/>
      <c r="Y18" s="29"/>
      <c r="Z18" s="27" t="s">
        <v>36</v>
      </c>
      <c r="AA18" s="28"/>
      <c r="AB18" s="29"/>
      <c r="AC18" s="27" t="s">
        <v>37</v>
      </c>
      <c r="AD18" s="28"/>
      <c r="AE18" s="29"/>
      <c r="AF18" s="27" t="s">
        <v>38</v>
      </c>
      <c r="AG18" s="28"/>
      <c r="AH18" s="29"/>
      <c r="AI18" s="27" t="s">
        <v>39</v>
      </c>
      <c r="AJ18" s="28"/>
      <c r="AK18" s="29"/>
      <c r="AL18" s="32" t="s">
        <v>5</v>
      </c>
      <c r="AM18" s="33"/>
      <c r="AN18" s="34"/>
    </row>
    <row r="19" spans="1:40" s="25" customFormat="1" ht="15.75" thickBot="1" x14ac:dyDescent="0.3">
      <c r="A19" s="36"/>
      <c r="B19" s="2" t="s">
        <v>22</v>
      </c>
      <c r="C19" s="23" t="s">
        <v>7</v>
      </c>
      <c r="D19" s="5" t="s">
        <v>8</v>
      </c>
      <c r="E19" s="2" t="s">
        <v>22</v>
      </c>
      <c r="F19" s="2" t="s">
        <v>7</v>
      </c>
      <c r="G19" s="5" t="s">
        <v>8</v>
      </c>
      <c r="H19" s="2" t="s">
        <v>22</v>
      </c>
      <c r="I19" s="2" t="s">
        <v>7</v>
      </c>
      <c r="J19" s="5" t="s">
        <v>8</v>
      </c>
      <c r="K19" s="2" t="s">
        <v>22</v>
      </c>
      <c r="L19" s="2" t="s">
        <v>7</v>
      </c>
      <c r="M19" s="5" t="s">
        <v>8</v>
      </c>
      <c r="N19" s="2" t="s">
        <v>22</v>
      </c>
      <c r="O19" s="2" t="s">
        <v>7</v>
      </c>
      <c r="P19" s="5" t="s">
        <v>8</v>
      </c>
      <c r="Q19" s="2" t="s">
        <v>22</v>
      </c>
      <c r="R19" s="2" t="s">
        <v>7</v>
      </c>
      <c r="S19" s="5" t="s">
        <v>8</v>
      </c>
      <c r="T19" s="2" t="s">
        <v>22</v>
      </c>
      <c r="U19" s="2" t="s">
        <v>7</v>
      </c>
      <c r="V19" s="5" t="s">
        <v>8</v>
      </c>
      <c r="W19" s="2" t="s">
        <v>22</v>
      </c>
      <c r="X19" s="2" t="s">
        <v>7</v>
      </c>
      <c r="Y19" s="5" t="s">
        <v>8</v>
      </c>
      <c r="Z19" s="2" t="s">
        <v>22</v>
      </c>
      <c r="AA19" s="2" t="s">
        <v>7</v>
      </c>
      <c r="AB19" s="5" t="s">
        <v>8</v>
      </c>
      <c r="AC19" s="2" t="s">
        <v>22</v>
      </c>
      <c r="AD19" s="2" t="s">
        <v>7</v>
      </c>
      <c r="AE19" s="5" t="s">
        <v>8</v>
      </c>
      <c r="AF19" s="2" t="s">
        <v>22</v>
      </c>
      <c r="AG19" s="2" t="s">
        <v>7</v>
      </c>
      <c r="AH19" s="5" t="s">
        <v>8</v>
      </c>
      <c r="AI19" s="2" t="s">
        <v>22</v>
      </c>
      <c r="AJ19" s="2" t="s">
        <v>7</v>
      </c>
      <c r="AK19" s="5" t="s">
        <v>8</v>
      </c>
      <c r="AL19" s="23" t="s">
        <v>6</v>
      </c>
      <c r="AM19" s="23" t="s">
        <v>7</v>
      </c>
      <c r="AN19" s="24" t="s">
        <v>8</v>
      </c>
    </row>
    <row r="20" spans="1:40" ht="20.100000000000001" customHeight="1" thickBot="1" x14ac:dyDescent="0.3">
      <c r="A20" s="10" t="s">
        <v>15</v>
      </c>
      <c r="B20" s="9">
        <v>500</v>
      </c>
      <c r="C20" s="9">
        <v>340</v>
      </c>
      <c r="D20" s="21">
        <f>C20/B20*100%</f>
        <v>0.68</v>
      </c>
      <c r="E20" s="9">
        <v>500</v>
      </c>
      <c r="F20" s="9">
        <v>303</v>
      </c>
      <c r="G20" s="21">
        <f>F20/E20*100%</f>
        <v>0.60599999999999998</v>
      </c>
      <c r="H20" s="9">
        <v>500</v>
      </c>
      <c r="I20" s="9">
        <v>341</v>
      </c>
      <c r="J20" s="21">
        <f>I20/H20*100%</f>
        <v>0.68200000000000005</v>
      </c>
      <c r="K20" s="9">
        <v>500</v>
      </c>
      <c r="L20" s="9">
        <v>374</v>
      </c>
      <c r="M20" s="21">
        <f>L20/K20*100%</f>
        <v>0.748</v>
      </c>
      <c r="N20" s="9">
        <v>500</v>
      </c>
      <c r="O20" s="9">
        <v>341</v>
      </c>
      <c r="P20" s="21">
        <f>O20/N20*100%</f>
        <v>0.68200000000000005</v>
      </c>
      <c r="Q20" s="9">
        <v>500</v>
      </c>
      <c r="R20" s="9">
        <v>271</v>
      </c>
      <c r="S20" s="21">
        <f>R20/Q20*100%</f>
        <v>0.54200000000000004</v>
      </c>
      <c r="T20" s="9">
        <v>500</v>
      </c>
      <c r="U20" s="9">
        <v>327</v>
      </c>
      <c r="V20" s="21">
        <f>U20/T20*100%</f>
        <v>0.65400000000000003</v>
      </c>
      <c r="W20" s="9">
        <v>500</v>
      </c>
      <c r="X20" s="9">
        <v>322</v>
      </c>
      <c r="Y20" s="21">
        <f>X20/W20*100%</f>
        <v>0.64400000000000002</v>
      </c>
      <c r="Z20" s="9">
        <v>500</v>
      </c>
      <c r="AA20" s="9">
        <v>346</v>
      </c>
      <c r="AB20" s="21">
        <f>AA20/Z20*100%</f>
        <v>0.69199999999999995</v>
      </c>
      <c r="AC20" s="9">
        <v>500</v>
      </c>
      <c r="AD20" s="9">
        <v>303</v>
      </c>
      <c r="AE20" s="21">
        <f>AD20/AC20*100%</f>
        <v>0.60599999999999998</v>
      </c>
      <c r="AF20" s="9">
        <v>500</v>
      </c>
      <c r="AG20" s="9">
        <v>273</v>
      </c>
      <c r="AH20" s="21">
        <f>AG20/AF20*100%</f>
        <v>0.54600000000000004</v>
      </c>
      <c r="AI20" s="9">
        <v>500</v>
      </c>
      <c r="AJ20" s="9">
        <v>239</v>
      </c>
      <c r="AK20" s="21">
        <f>AJ20/AI20*100%</f>
        <v>0.47799999999999998</v>
      </c>
      <c r="AL20" s="8">
        <f>B20+E20+H20+K20+N20+Q20+T20+W20+Z20+AC20+AI20+AF20</f>
        <v>6000</v>
      </c>
      <c r="AM20" s="8">
        <f>SUM(C20+F20+I20+L20+O20+R20+U20+X20+AA20+AD20+AJ20+AG20)</f>
        <v>3780</v>
      </c>
      <c r="AN20" s="11">
        <f>AM20/AL20*100%</f>
        <v>0.63</v>
      </c>
    </row>
    <row r="21" spans="1:40" ht="20.100000000000001" customHeight="1" thickBot="1" x14ac:dyDescent="0.3">
      <c r="A21" s="10" t="s">
        <v>9</v>
      </c>
      <c r="B21" s="9">
        <v>1400</v>
      </c>
      <c r="C21" s="9">
        <v>1415</v>
      </c>
      <c r="D21" s="21">
        <f t="shared" ref="D21:D22" si="25">C21/B21*100%</f>
        <v>1.0107142857142857</v>
      </c>
      <c r="E21" s="9">
        <v>1400</v>
      </c>
      <c r="F21" s="9">
        <v>1549</v>
      </c>
      <c r="G21" s="21">
        <f t="shared" ref="G21:G22" si="26">F21/E21*100%</f>
        <v>1.1064285714285715</v>
      </c>
      <c r="H21" s="9">
        <v>1400</v>
      </c>
      <c r="I21" s="9">
        <v>1661</v>
      </c>
      <c r="J21" s="21">
        <f t="shared" ref="J21:J22" si="27">I21/H21*100%</f>
        <v>1.1864285714285714</v>
      </c>
      <c r="K21" s="9">
        <v>1400</v>
      </c>
      <c r="L21" s="9">
        <v>1469</v>
      </c>
      <c r="M21" s="21">
        <f t="shared" ref="M21:M22" si="28">L21/K21*100%</f>
        <v>1.0492857142857144</v>
      </c>
      <c r="N21" s="9">
        <v>1400</v>
      </c>
      <c r="O21" s="9">
        <v>1838</v>
      </c>
      <c r="P21" s="21">
        <f t="shared" ref="P21:P22" si="29">O21/N21*100%</f>
        <v>1.3128571428571429</v>
      </c>
      <c r="Q21" s="9">
        <v>1400</v>
      </c>
      <c r="R21" s="9">
        <v>1614</v>
      </c>
      <c r="S21" s="21">
        <f t="shared" ref="S21:S22" si="30">R21/Q21*100%</f>
        <v>1.1528571428571428</v>
      </c>
      <c r="T21" s="9">
        <v>1400</v>
      </c>
      <c r="U21" s="9">
        <v>1608</v>
      </c>
      <c r="V21" s="21">
        <f t="shared" ref="V21:V22" si="31">U21/T21*100%</f>
        <v>1.1485714285714286</v>
      </c>
      <c r="W21" s="9">
        <v>1400</v>
      </c>
      <c r="X21" s="9">
        <v>1668</v>
      </c>
      <c r="Y21" s="21">
        <f t="shared" ref="Y21:Y22" si="32">X21/W21*100%</f>
        <v>1.1914285714285715</v>
      </c>
      <c r="Z21" s="9">
        <v>1400</v>
      </c>
      <c r="AA21" s="9">
        <v>1702</v>
      </c>
      <c r="AB21" s="21">
        <f t="shared" ref="AB21:AB22" si="33">AA21/Z21*100%</f>
        <v>1.2157142857142857</v>
      </c>
      <c r="AC21" s="9">
        <v>1400</v>
      </c>
      <c r="AD21" s="9">
        <v>1548</v>
      </c>
      <c r="AE21" s="21">
        <f t="shared" ref="AE21:AE22" si="34">AD21/AC21*100%</f>
        <v>1.1057142857142856</v>
      </c>
      <c r="AF21" s="9">
        <v>1400</v>
      </c>
      <c r="AG21" s="9">
        <v>1293</v>
      </c>
      <c r="AH21" s="21">
        <f t="shared" ref="AH21:AH22" si="35">AG21/AF21*100%</f>
        <v>0.9235714285714286</v>
      </c>
      <c r="AI21" s="9">
        <v>1400</v>
      </c>
      <c r="AJ21" s="9">
        <v>1498</v>
      </c>
      <c r="AK21" s="21">
        <f t="shared" ref="AK21:AK22" si="36">AJ21/AI21*100%</f>
        <v>1.07</v>
      </c>
      <c r="AL21" s="8">
        <f t="shared" ref="AL21:AL22" si="37">B21+E21+H21+K21+N21+Q21+T21+W21+Z21+AC21+AI21+AF21</f>
        <v>16800</v>
      </c>
      <c r="AM21" s="8">
        <f t="shared" ref="AM21:AM22" si="38">SUM(C21+F21+I21+L21+O21+R21+U21+X21+AA21+AD21+AJ21+AG21)</f>
        <v>18863</v>
      </c>
      <c r="AN21" s="11">
        <f t="shared" ref="AN21:AN22" si="39">AM21/AL21*100%</f>
        <v>1.122797619047619</v>
      </c>
    </row>
    <row r="22" spans="1:40" s="6" customFormat="1" ht="20.100000000000001" customHeight="1" thickBot="1" x14ac:dyDescent="0.3">
      <c r="A22" s="12" t="s">
        <v>5</v>
      </c>
      <c r="B22" s="8">
        <f>SUM(B20:B21)</f>
        <v>1900</v>
      </c>
      <c r="C22" s="8">
        <f>SUM(C20:C21)</f>
        <v>1755</v>
      </c>
      <c r="D22" s="11">
        <f t="shared" si="25"/>
        <v>0.92368421052631577</v>
      </c>
      <c r="E22" s="8">
        <f>SUM(E20:E21)</f>
        <v>1900</v>
      </c>
      <c r="F22" s="8">
        <f>SUM(F20:F21)</f>
        <v>1852</v>
      </c>
      <c r="G22" s="11">
        <f t="shared" si="26"/>
        <v>0.97473684210526312</v>
      </c>
      <c r="H22" s="8">
        <f>SUM(H20:H21)</f>
        <v>1900</v>
      </c>
      <c r="I22" s="8">
        <f>SUM(I20:I21)</f>
        <v>2002</v>
      </c>
      <c r="J22" s="11">
        <f t="shared" si="27"/>
        <v>1.0536842105263158</v>
      </c>
      <c r="K22" s="8">
        <f>SUM(K20:K21)</f>
        <v>1900</v>
      </c>
      <c r="L22" s="8">
        <f>SUM(L20:L21)</f>
        <v>1843</v>
      </c>
      <c r="M22" s="11">
        <f t="shared" si="28"/>
        <v>0.97</v>
      </c>
      <c r="N22" s="8">
        <f>SUM(N20:N21)</f>
        <v>1900</v>
      </c>
      <c r="O22" s="8">
        <f>SUM(O20:O21)</f>
        <v>2179</v>
      </c>
      <c r="P22" s="11">
        <f t="shared" si="29"/>
        <v>1.1468421052631579</v>
      </c>
      <c r="Q22" s="8">
        <f>SUM(Q20:Q21)</f>
        <v>1900</v>
      </c>
      <c r="R22" s="8">
        <f>SUM(R20:R21)</f>
        <v>1885</v>
      </c>
      <c r="S22" s="11">
        <f t="shared" si="30"/>
        <v>0.99210526315789471</v>
      </c>
      <c r="T22" s="8">
        <f>SUM(T20:T21)</f>
        <v>1900</v>
      </c>
      <c r="U22" s="8">
        <f>SUM(U20:U21)</f>
        <v>1935</v>
      </c>
      <c r="V22" s="11">
        <f t="shared" si="31"/>
        <v>1.0184210526315789</v>
      </c>
      <c r="W22" s="8">
        <f>SUM(W20:W21)</f>
        <v>1900</v>
      </c>
      <c r="X22" s="8">
        <f>SUM(X20:X21)</f>
        <v>1990</v>
      </c>
      <c r="Y22" s="11">
        <f t="shared" si="32"/>
        <v>1.0473684210526315</v>
      </c>
      <c r="Z22" s="8">
        <f>SUM(Z20:Z21)</f>
        <v>1900</v>
      </c>
      <c r="AA22" s="8">
        <f>SUM(AA20:AA21)</f>
        <v>2048</v>
      </c>
      <c r="AB22" s="11">
        <f t="shared" si="33"/>
        <v>1.0778947368421052</v>
      </c>
      <c r="AC22" s="8">
        <f>SUM(AC20:AC21)</f>
        <v>1900</v>
      </c>
      <c r="AD22" s="8">
        <f>SUM(AD20:AD21)</f>
        <v>1851</v>
      </c>
      <c r="AE22" s="11">
        <f t="shared" si="34"/>
        <v>0.97421052631578953</v>
      </c>
      <c r="AF22" s="8">
        <f>SUM(AF20:AF21)</f>
        <v>1900</v>
      </c>
      <c r="AG22" s="8">
        <f>SUM(AG20:AG21)</f>
        <v>1566</v>
      </c>
      <c r="AH22" s="11">
        <f t="shared" si="35"/>
        <v>0.8242105263157895</v>
      </c>
      <c r="AI22" s="8">
        <f>SUM(AI20:AI21)</f>
        <v>1900</v>
      </c>
      <c r="AJ22" s="8">
        <f>SUM(AJ20:AJ21)</f>
        <v>1737</v>
      </c>
      <c r="AK22" s="11">
        <f t="shared" si="36"/>
        <v>0.91421052631578947</v>
      </c>
      <c r="AL22" s="8">
        <f t="shared" si="37"/>
        <v>22800</v>
      </c>
      <c r="AM22" s="8">
        <f t="shared" si="38"/>
        <v>22643</v>
      </c>
      <c r="AN22" s="11">
        <f t="shared" si="39"/>
        <v>0.99311403508771934</v>
      </c>
    </row>
    <row r="23" spans="1:40" ht="20.100000000000001" customHeight="1" x14ac:dyDescent="0.25">
      <c r="A23" s="16"/>
      <c r="B23" s="17"/>
      <c r="C23" s="17"/>
      <c r="D23" s="18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8"/>
    </row>
    <row r="24" spans="1:40" ht="20.100000000000001" customHeight="1" thickBot="1" x14ac:dyDescent="0.3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</row>
    <row r="25" spans="1:40" ht="20.100000000000001" customHeight="1" thickBot="1" x14ac:dyDescent="0.3">
      <c r="A25" s="35" t="s">
        <v>31</v>
      </c>
      <c r="B25" s="27" t="s">
        <v>0</v>
      </c>
      <c r="C25" s="28"/>
      <c r="D25" s="29"/>
      <c r="E25" s="27" t="s">
        <v>1</v>
      </c>
      <c r="F25" s="28"/>
      <c r="G25" s="29"/>
      <c r="H25" s="27" t="s">
        <v>2</v>
      </c>
      <c r="I25" s="28"/>
      <c r="J25" s="29"/>
      <c r="K25" s="27" t="s">
        <v>3</v>
      </c>
      <c r="L25" s="28"/>
      <c r="M25" s="29"/>
      <c r="N25" s="27" t="s">
        <v>4</v>
      </c>
      <c r="O25" s="28"/>
      <c r="P25" s="29"/>
      <c r="Q25" s="27" t="s">
        <v>33</v>
      </c>
      <c r="R25" s="28"/>
      <c r="S25" s="29"/>
      <c r="T25" s="27" t="s">
        <v>34</v>
      </c>
      <c r="U25" s="28"/>
      <c r="V25" s="29"/>
      <c r="W25" s="27" t="s">
        <v>35</v>
      </c>
      <c r="X25" s="28"/>
      <c r="Y25" s="29"/>
      <c r="Z25" s="27" t="s">
        <v>36</v>
      </c>
      <c r="AA25" s="28"/>
      <c r="AB25" s="29"/>
      <c r="AC25" s="27" t="s">
        <v>37</v>
      </c>
      <c r="AD25" s="28"/>
      <c r="AE25" s="29"/>
      <c r="AF25" s="27" t="s">
        <v>38</v>
      </c>
      <c r="AG25" s="28"/>
      <c r="AH25" s="29"/>
      <c r="AI25" s="27" t="s">
        <v>39</v>
      </c>
      <c r="AJ25" s="28"/>
      <c r="AK25" s="29"/>
      <c r="AL25" s="32" t="s">
        <v>5</v>
      </c>
      <c r="AM25" s="33"/>
      <c r="AN25" s="34"/>
    </row>
    <row r="26" spans="1:40" ht="15.75" thickBot="1" x14ac:dyDescent="0.3">
      <c r="A26" s="36"/>
      <c r="B26" s="2" t="s">
        <v>22</v>
      </c>
      <c r="C26" s="23" t="s">
        <v>7</v>
      </c>
      <c r="D26" s="5" t="s">
        <v>8</v>
      </c>
      <c r="E26" s="2" t="s">
        <v>22</v>
      </c>
      <c r="F26" s="2" t="s">
        <v>7</v>
      </c>
      <c r="G26" s="5" t="s">
        <v>8</v>
      </c>
      <c r="H26" s="2" t="s">
        <v>22</v>
      </c>
      <c r="I26" s="2" t="s">
        <v>7</v>
      </c>
      <c r="J26" s="5" t="s">
        <v>8</v>
      </c>
      <c r="K26" s="2" t="s">
        <v>22</v>
      </c>
      <c r="L26" s="2" t="s">
        <v>7</v>
      </c>
      <c r="M26" s="5" t="s">
        <v>8</v>
      </c>
      <c r="N26" s="2" t="s">
        <v>22</v>
      </c>
      <c r="O26" s="2" t="s">
        <v>7</v>
      </c>
      <c r="P26" s="5" t="s">
        <v>8</v>
      </c>
      <c r="Q26" s="2" t="s">
        <v>22</v>
      </c>
      <c r="R26" s="2" t="s">
        <v>7</v>
      </c>
      <c r="S26" s="5" t="s">
        <v>8</v>
      </c>
      <c r="T26" s="2" t="s">
        <v>22</v>
      </c>
      <c r="U26" s="2" t="s">
        <v>7</v>
      </c>
      <c r="V26" s="5" t="s">
        <v>8</v>
      </c>
      <c r="W26" s="2" t="s">
        <v>22</v>
      </c>
      <c r="X26" s="2" t="s">
        <v>7</v>
      </c>
      <c r="Y26" s="5" t="s">
        <v>8</v>
      </c>
      <c r="Z26" s="2" t="s">
        <v>22</v>
      </c>
      <c r="AA26" s="2" t="s">
        <v>7</v>
      </c>
      <c r="AB26" s="5" t="s">
        <v>8</v>
      </c>
      <c r="AC26" s="2" t="s">
        <v>22</v>
      </c>
      <c r="AD26" s="2" t="s">
        <v>7</v>
      </c>
      <c r="AE26" s="5" t="s">
        <v>8</v>
      </c>
      <c r="AF26" s="2" t="s">
        <v>22</v>
      </c>
      <c r="AG26" s="2" t="s">
        <v>7</v>
      </c>
      <c r="AH26" s="5" t="s">
        <v>8</v>
      </c>
      <c r="AI26" s="2" t="s">
        <v>22</v>
      </c>
      <c r="AJ26" s="2" t="s">
        <v>7</v>
      </c>
      <c r="AK26" s="5" t="s">
        <v>8</v>
      </c>
      <c r="AL26" s="12" t="s">
        <v>6</v>
      </c>
      <c r="AM26" s="12" t="s">
        <v>7</v>
      </c>
      <c r="AN26" s="11" t="s">
        <v>8</v>
      </c>
    </row>
    <row r="27" spans="1:40" ht="20.100000000000001" customHeight="1" thickBot="1" x14ac:dyDescent="0.3">
      <c r="A27" s="10" t="s">
        <v>28</v>
      </c>
      <c r="B27" s="9">
        <v>16</v>
      </c>
      <c r="C27" s="9">
        <v>20</v>
      </c>
      <c r="D27" s="21">
        <f t="shared" ref="D27:D30" si="40">C27/B27*100%</f>
        <v>1.25</v>
      </c>
      <c r="E27" s="9">
        <v>16</v>
      </c>
      <c r="F27" s="9">
        <v>14</v>
      </c>
      <c r="G27" s="21">
        <f t="shared" ref="G27:G30" si="41">F27/E27*100%</f>
        <v>0.875</v>
      </c>
      <c r="H27" s="9">
        <v>16</v>
      </c>
      <c r="I27" s="9">
        <v>13</v>
      </c>
      <c r="J27" s="21">
        <f t="shared" ref="J27:J30" si="42">I27/H27*100%</f>
        <v>0.8125</v>
      </c>
      <c r="K27" s="9">
        <v>16</v>
      </c>
      <c r="L27" s="9">
        <v>15</v>
      </c>
      <c r="M27" s="21">
        <f t="shared" ref="M27:M30" si="43">L27/K27*100%</f>
        <v>0.9375</v>
      </c>
      <c r="N27" s="9">
        <v>16</v>
      </c>
      <c r="O27" s="9">
        <v>12</v>
      </c>
      <c r="P27" s="21">
        <f t="shared" ref="P27:P30" si="44">O27/N27*100%</f>
        <v>0.75</v>
      </c>
      <c r="Q27" s="9">
        <v>16</v>
      </c>
      <c r="R27" s="9">
        <v>15</v>
      </c>
      <c r="S27" s="21">
        <f t="shared" ref="S27:S30" si="45">R27/Q27*100%</f>
        <v>0.9375</v>
      </c>
      <c r="T27" s="9">
        <v>16</v>
      </c>
      <c r="U27" s="9">
        <v>23</v>
      </c>
      <c r="V27" s="21">
        <f t="shared" ref="V27:V30" si="46">U27/T27*100%</f>
        <v>1.4375</v>
      </c>
      <c r="W27" s="9">
        <v>16</v>
      </c>
      <c r="X27" s="9">
        <v>20</v>
      </c>
      <c r="Y27" s="21">
        <f t="shared" ref="Y27:Y30" si="47">X27/W27*100%</f>
        <v>1.25</v>
      </c>
      <c r="Z27" s="9">
        <v>16</v>
      </c>
      <c r="AA27" s="9">
        <v>28</v>
      </c>
      <c r="AB27" s="21">
        <f t="shared" ref="AB27:AB30" si="48">AA27/Z27*100%</f>
        <v>1.75</v>
      </c>
      <c r="AC27" s="9">
        <v>16</v>
      </c>
      <c r="AD27" s="9">
        <v>24</v>
      </c>
      <c r="AE27" s="21">
        <f t="shared" ref="AE27:AE30" si="49">AD27/AC27*100%</f>
        <v>1.5</v>
      </c>
      <c r="AF27" s="9">
        <v>16</v>
      </c>
      <c r="AG27" s="9">
        <v>17</v>
      </c>
      <c r="AH27" s="21">
        <f t="shared" ref="AH27:AH30" si="50">AG27/AF27*100%</f>
        <v>1.0625</v>
      </c>
      <c r="AI27" s="9">
        <v>16</v>
      </c>
      <c r="AJ27" s="9">
        <v>23</v>
      </c>
      <c r="AK27" s="21">
        <f t="shared" ref="AK27:AK30" si="51">AJ27/AI27*100%</f>
        <v>1.4375</v>
      </c>
      <c r="AL27" s="8">
        <f>B27+E27+H27+K27+N27+Q27+T27+W27+Z27+AC27+AI27+AF27</f>
        <v>192</v>
      </c>
      <c r="AM27" s="8">
        <f>C27+F27+I27+L27+O27+R27+U27+X27+AA27+AD27+AJ27+AG27</f>
        <v>224</v>
      </c>
      <c r="AN27" s="11">
        <f t="shared" ref="AN27:AN30" si="52">AM27/AL27*100%</f>
        <v>1.1666666666666667</v>
      </c>
    </row>
    <row r="28" spans="1:40" ht="20.100000000000001" customHeight="1" thickBot="1" x14ac:dyDescent="0.3">
      <c r="A28" s="10" t="s">
        <v>29</v>
      </c>
      <c r="B28" s="9">
        <v>60</v>
      </c>
      <c r="C28" s="9">
        <v>101</v>
      </c>
      <c r="D28" s="21">
        <f t="shared" si="40"/>
        <v>1.6833333333333333</v>
      </c>
      <c r="E28" s="9">
        <v>60</v>
      </c>
      <c r="F28" s="9">
        <v>91</v>
      </c>
      <c r="G28" s="21">
        <f t="shared" si="41"/>
        <v>1.5166666666666666</v>
      </c>
      <c r="H28" s="9">
        <v>60</v>
      </c>
      <c r="I28" s="9">
        <v>95</v>
      </c>
      <c r="J28" s="21">
        <f t="shared" si="42"/>
        <v>1.5833333333333333</v>
      </c>
      <c r="K28" s="9">
        <v>60</v>
      </c>
      <c r="L28" s="9">
        <v>68</v>
      </c>
      <c r="M28" s="21">
        <f t="shared" si="43"/>
        <v>1.1333333333333333</v>
      </c>
      <c r="N28" s="9">
        <v>60</v>
      </c>
      <c r="O28" s="9">
        <v>113</v>
      </c>
      <c r="P28" s="21">
        <f t="shared" si="44"/>
        <v>1.8833333333333333</v>
      </c>
      <c r="Q28" s="9">
        <v>60</v>
      </c>
      <c r="R28" s="9">
        <v>79</v>
      </c>
      <c r="S28" s="21">
        <f t="shared" si="45"/>
        <v>1.3166666666666667</v>
      </c>
      <c r="T28" s="9">
        <v>60</v>
      </c>
      <c r="U28" s="9">
        <v>76</v>
      </c>
      <c r="V28" s="21">
        <f t="shared" si="46"/>
        <v>1.2666666666666666</v>
      </c>
      <c r="W28" s="9">
        <v>60</v>
      </c>
      <c r="X28" s="9">
        <v>110</v>
      </c>
      <c r="Y28" s="21">
        <f t="shared" si="47"/>
        <v>1.8333333333333333</v>
      </c>
      <c r="Z28" s="9">
        <v>60</v>
      </c>
      <c r="AA28" s="9">
        <v>83</v>
      </c>
      <c r="AB28" s="21">
        <f t="shared" si="48"/>
        <v>1.3833333333333333</v>
      </c>
      <c r="AC28" s="9">
        <v>60</v>
      </c>
      <c r="AD28" s="9">
        <v>85</v>
      </c>
      <c r="AE28" s="21">
        <f t="shared" si="49"/>
        <v>1.4166666666666667</v>
      </c>
      <c r="AF28" s="9">
        <v>60</v>
      </c>
      <c r="AG28" s="9">
        <v>65</v>
      </c>
      <c r="AH28" s="21">
        <f t="shared" si="50"/>
        <v>1.0833333333333333</v>
      </c>
      <c r="AI28" s="9">
        <v>60</v>
      </c>
      <c r="AJ28" s="9">
        <v>79</v>
      </c>
      <c r="AK28" s="21">
        <f t="shared" si="51"/>
        <v>1.3166666666666667</v>
      </c>
      <c r="AL28" s="8">
        <f t="shared" ref="AL28:AL31" si="53">B28+E28+H28+K28+N28+Q28+T28+W28+Z28+AC28+AI28+AF28</f>
        <v>720</v>
      </c>
      <c r="AM28" s="8">
        <f t="shared" ref="AM28:AM31" si="54">C28+F28+I28+L28+O28+R28+U28+X28+AA28+AD28+AJ28+AG28</f>
        <v>1045</v>
      </c>
      <c r="AN28" s="11">
        <f t="shared" si="52"/>
        <v>1.4513888888888888</v>
      </c>
    </row>
    <row r="29" spans="1:40" ht="20.100000000000001" customHeight="1" thickBot="1" x14ac:dyDescent="0.3">
      <c r="A29" s="10" t="s">
        <v>30</v>
      </c>
      <c r="B29" s="9">
        <v>20</v>
      </c>
      <c r="C29" s="9">
        <v>34</v>
      </c>
      <c r="D29" s="21">
        <f t="shared" si="40"/>
        <v>1.7</v>
      </c>
      <c r="E29" s="9">
        <v>20</v>
      </c>
      <c r="F29" s="9">
        <v>42</v>
      </c>
      <c r="G29" s="21">
        <f t="shared" si="41"/>
        <v>2.1</v>
      </c>
      <c r="H29" s="9">
        <v>20</v>
      </c>
      <c r="I29" s="9">
        <v>30</v>
      </c>
      <c r="J29" s="21">
        <f t="shared" si="42"/>
        <v>1.5</v>
      </c>
      <c r="K29" s="9">
        <v>20</v>
      </c>
      <c r="L29" s="9">
        <v>33</v>
      </c>
      <c r="M29" s="21">
        <f t="shared" si="43"/>
        <v>1.65</v>
      </c>
      <c r="N29" s="9">
        <v>20</v>
      </c>
      <c r="O29" s="9">
        <v>21</v>
      </c>
      <c r="P29" s="21">
        <f t="shared" si="44"/>
        <v>1.05</v>
      </c>
      <c r="Q29" s="9">
        <v>20</v>
      </c>
      <c r="R29" s="9">
        <v>25</v>
      </c>
      <c r="S29" s="21">
        <f t="shared" si="45"/>
        <v>1.25</v>
      </c>
      <c r="T29" s="9">
        <v>20</v>
      </c>
      <c r="U29" s="9">
        <v>23</v>
      </c>
      <c r="V29" s="21">
        <f t="shared" si="46"/>
        <v>1.1499999999999999</v>
      </c>
      <c r="W29" s="9">
        <v>20</v>
      </c>
      <c r="X29" s="9">
        <v>28</v>
      </c>
      <c r="Y29" s="21">
        <f t="shared" si="47"/>
        <v>1.4</v>
      </c>
      <c r="Z29" s="9">
        <v>20</v>
      </c>
      <c r="AA29" s="9">
        <v>25</v>
      </c>
      <c r="AB29" s="21">
        <f t="shared" si="48"/>
        <v>1.25</v>
      </c>
      <c r="AC29" s="9">
        <v>20</v>
      </c>
      <c r="AD29" s="9">
        <v>27</v>
      </c>
      <c r="AE29" s="21">
        <f t="shared" si="49"/>
        <v>1.35</v>
      </c>
      <c r="AF29" s="9">
        <v>20</v>
      </c>
      <c r="AG29" s="9">
        <v>21</v>
      </c>
      <c r="AH29" s="21">
        <f t="shared" si="50"/>
        <v>1.05</v>
      </c>
      <c r="AI29" s="9">
        <v>20</v>
      </c>
      <c r="AJ29" s="9">
        <v>39</v>
      </c>
      <c r="AK29" s="21">
        <f t="shared" si="51"/>
        <v>1.95</v>
      </c>
      <c r="AL29" s="8">
        <f t="shared" si="53"/>
        <v>240</v>
      </c>
      <c r="AM29" s="8">
        <f t="shared" si="54"/>
        <v>348</v>
      </c>
      <c r="AN29" s="11">
        <f t="shared" si="52"/>
        <v>1.45</v>
      </c>
    </row>
    <row r="30" spans="1:40" ht="30.75" thickBot="1" x14ac:dyDescent="0.3">
      <c r="A30" s="10" t="s">
        <v>32</v>
      </c>
      <c r="B30" s="9">
        <v>104</v>
      </c>
      <c r="C30" s="9">
        <v>126</v>
      </c>
      <c r="D30" s="21">
        <f t="shared" si="40"/>
        <v>1.2115384615384615</v>
      </c>
      <c r="E30" s="9">
        <v>104</v>
      </c>
      <c r="F30" s="9">
        <v>135</v>
      </c>
      <c r="G30" s="21">
        <f t="shared" si="41"/>
        <v>1.2980769230769231</v>
      </c>
      <c r="H30" s="9">
        <v>104</v>
      </c>
      <c r="I30" s="9">
        <v>124</v>
      </c>
      <c r="J30" s="21">
        <f t="shared" si="42"/>
        <v>1.1923076923076923</v>
      </c>
      <c r="K30" s="9">
        <v>104</v>
      </c>
      <c r="L30" s="9">
        <v>148</v>
      </c>
      <c r="M30" s="21">
        <f t="shared" si="43"/>
        <v>1.4230769230769231</v>
      </c>
      <c r="N30" s="9">
        <v>104</v>
      </c>
      <c r="O30" s="9">
        <v>139</v>
      </c>
      <c r="P30" s="21">
        <f t="shared" si="44"/>
        <v>1.3365384615384615</v>
      </c>
      <c r="Q30" s="9">
        <v>104</v>
      </c>
      <c r="R30" s="9">
        <v>117</v>
      </c>
      <c r="S30" s="21">
        <f t="shared" si="45"/>
        <v>1.125</v>
      </c>
      <c r="T30" s="9">
        <v>104</v>
      </c>
      <c r="U30" s="9">
        <v>104</v>
      </c>
      <c r="V30" s="21">
        <f t="shared" si="46"/>
        <v>1</v>
      </c>
      <c r="W30" s="9">
        <v>104</v>
      </c>
      <c r="X30" s="9">
        <v>104</v>
      </c>
      <c r="Y30" s="21">
        <f t="shared" si="47"/>
        <v>1</v>
      </c>
      <c r="Z30" s="9">
        <v>104</v>
      </c>
      <c r="AA30" s="9">
        <v>104</v>
      </c>
      <c r="AB30" s="21">
        <f t="shared" si="48"/>
        <v>1</v>
      </c>
      <c r="AC30" s="9">
        <v>104</v>
      </c>
      <c r="AD30" s="9">
        <v>114</v>
      </c>
      <c r="AE30" s="21">
        <f t="shared" si="49"/>
        <v>1.0961538461538463</v>
      </c>
      <c r="AF30" s="9">
        <v>104</v>
      </c>
      <c r="AG30" s="9">
        <v>107</v>
      </c>
      <c r="AH30" s="21">
        <f t="shared" si="50"/>
        <v>1.0288461538461537</v>
      </c>
      <c r="AI30" s="9">
        <v>104</v>
      </c>
      <c r="AJ30" s="9">
        <v>90</v>
      </c>
      <c r="AK30" s="21">
        <f t="shared" si="51"/>
        <v>0.86538461538461542</v>
      </c>
      <c r="AL30" s="8">
        <f t="shared" si="53"/>
        <v>1248</v>
      </c>
      <c r="AM30" s="8">
        <f t="shared" si="54"/>
        <v>1412</v>
      </c>
      <c r="AN30" s="11">
        <f t="shared" si="52"/>
        <v>1.1314102564102564</v>
      </c>
    </row>
    <row r="31" spans="1:40" s="6" customFormat="1" ht="20.100000000000001" customHeight="1" thickBot="1" x14ac:dyDescent="0.3">
      <c r="A31" s="12" t="s">
        <v>5</v>
      </c>
      <c r="B31" s="8">
        <f>SUM(B27:B30)</f>
        <v>200</v>
      </c>
      <c r="C31" s="8">
        <f>SUM(C27:C30)</f>
        <v>281</v>
      </c>
      <c r="D31" s="11">
        <f>C31/B31*100%</f>
        <v>1.405</v>
      </c>
      <c r="E31" s="8">
        <f>SUM(E27:E30)</f>
        <v>200</v>
      </c>
      <c r="F31" s="8">
        <f>SUM(F27:F30)</f>
        <v>282</v>
      </c>
      <c r="G31" s="11">
        <f>F31/E31*100%</f>
        <v>1.41</v>
      </c>
      <c r="H31" s="8">
        <f>SUM(H27:H30)</f>
        <v>200</v>
      </c>
      <c r="I31" s="8">
        <f>SUM(I27:I30)</f>
        <v>262</v>
      </c>
      <c r="J31" s="11">
        <f>I31/H31*100%</f>
        <v>1.31</v>
      </c>
      <c r="K31" s="8">
        <f>SUM(K27:K30)</f>
        <v>200</v>
      </c>
      <c r="L31" s="8">
        <f>SUM(L27:L30)</f>
        <v>264</v>
      </c>
      <c r="M31" s="11">
        <f>L31/K31*100%</f>
        <v>1.32</v>
      </c>
      <c r="N31" s="8">
        <f>SUM(N27:N30)</f>
        <v>200</v>
      </c>
      <c r="O31" s="8">
        <f>SUM(O27:O30)</f>
        <v>285</v>
      </c>
      <c r="P31" s="11">
        <f>O31/N31*100%</f>
        <v>1.425</v>
      </c>
      <c r="Q31" s="8">
        <f>SUM(Q27:Q30)</f>
        <v>200</v>
      </c>
      <c r="R31" s="8">
        <f>SUM(R27:R30)</f>
        <v>236</v>
      </c>
      <c r="S31" s="11">
        <f>R31/Q31*100%</f>
        <v>1.18</v>
      </c>
      <c r="T31" s="8">
        <f>SUM(T27:T30)</f>
        <v>200</v>
      </c>
      <c r="U31" s="8">
        <f>SUM(U27:U30)</f>
        <v>226</v>
      </c>
      <c r="V31" s="11">
        <f>U31/T31*100%</f>
        <v>1.1299999999999999</v>
      </c>
      <c r="W31" s="8">
        <f>SUM(W27:W30)</f>
        <v>200</v>
      </c>
      <c r="X31" s="8">
        <f>SUM(X27:X30)</f>
        <v>262</v>
      </c>
      <c r="Y31" s="11">
        <f>X31/W31*100%</f>
        <v>1.31</v>
      </c>
      <c r="Z31" s="8">
        <f>SUM(Z27:Z30)</f>
        <v>200</v>
      </c>
      <c r="AA31" s="8">
        <f>SUM(AA27:AA30)</f>
        <v>240</v>
      </c>
      <c r="AB31" s="11">
        <f>AA31/Z31*100%</f>
        <v>1.2</v>
      </c>
      <c r="AC31" s="8">
        <f>SUM(AC27:AC30)</f>
        <v>200</v>
      </c>
      <c r="AD31" s="8">
        <f>SUM(AD27:AD30)</f>
        <v>250</v>
      </c>
      <c r="AE31" s="11">
        <f>AD31/AC31*100%</f>
        <v>1.25</v>
      </c>
      <c r="AF31" s="8">
        <f>SUM(AF27:AF30)</f>
        <v>200</v>
      </c>
      <c r="AG31" s="8">
        <f>SUM(AG27:AG30)</f>
        <v>210</v>
      </c>
      <c r="AH31" s="11">
        <f>AG31/AF31*100%</f>
        <v>1.05</v>
      </c>
      <c r="AI31" s="8">
        <f>SUM(AI27:AI30)</f>
        <v>200</v>
      </c>
      <c r="AJ31" s="8">
        <f>SUM(AJ27:AJ30)</f>
        <v>231</v>
      </c>
      <c r="AK31" s="11">
        <f>AJ31/AI31*100%</f>
        <v>1.155</v>
      </c>
      <c r="AL31" s="8">
        <f t="shared" si="53"/>
        <v>2400</v>
      </c>
      <c r="AM31" s="8">
        <f t="shared" si="54"/>
        <v>3029</v>
      </c>
      <c r="AN31" s="11">
        <f t="shared" ref="AN31" si="55">AM31/AL31*100%</f>
        <v>1.2620833333333332</v>
      </c>
    </row>
    <row r="32" spans="1:40" ht="20.100000000000001" customHeight="1" x14ac:dyDescent="0.25">
      <c r="A32" s="16"/>
      <c r="B32" s="17"/>
      <c r="C32" s="17"/>
      <c r="D32" s="18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8"/>
    </row>
    <row r="33" spans="1:40" ht="20.100000000000001" customHeight="1" thickBot="1" x14ac:dyDescent="0.3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</row>
    <row r="34" spans="1:40" ht="20.100000000000001" customHeight="1" thickBot="1" x14ac:dyDescent="0.3">
      <c r="A34" s="35" t="s">
        <v>27</v>
      </c>
      <c r="B34" s="27" t="s">
        <v>0</v>
      </c>
      <c r="C34" s="28"/>
      <c r="D34" s="29"/>
      <c r="E34" s="27" t="s">
        <v>1</v>
      </c>
      <c r="F34" s="28"/>
      <c r="G34" s="29"/>
      <c r="H34" s="27" t="s">
        <v>2</v>
      </c>
      <c r="I34" s="28"/>
      <c r="J34" s="29"/>
      <c r="K34" s="27" t="s">
        <v>3</v>
      </c>
      <c r="L34" s="28"/>
      <c r="M34" s="29"/>
      <c r="N34" s="27" t="s">
        <v>4</v>
      </c>
      <c r="O34" s="28"/>
      <c r="P34" s="29"/>
      <c r="Q34" s="27" t="s">
        <v>33</v>
      </c>
      <c r="R34" s="28"/>
      <c r="S34" s="29"/>
      <c r="T34" s="27" t="s">
        <v>34</v>
      </c>
      <c r="U34" s="28"/>
      <c r="V34" s="29"/>
      <c r="W34" s="27" t="s">
        <v>35</v>
      </c>
      <c r="X34" s="28"/>
      <c r="Y34" s="29"/>
      <c r="Z34" s="27" t="s">
        <v>36</v>
      </c>
      <c r="AA34" s="28"/>
      <c r="AB34" s="29"/>
      <c r="AC34" s="27" t="s">
        <v>37</v>
      </c>
      <c r="AD34" s="28"/>
      <c r="AE34" s="29"/>
      <c r="AF34" s="27" t="s">
        <v>38</v>
      </c>
      <c r="AG34" s="28"/>
      <c r="AH34" s="29"/>
      <c r="AI34" s="27" t="s">
        <v>39</v>
      </c>
      <c r="AJ34" s="28"/>
      <c r="AK34" s="29"/>
      <c r="AL34" s="32" t="s">
        <v>5</v>
      </c>
      <c r="AM34" s="33"/>
      <c r="AN34" s="34"/>
    </row>
    <row r="35" spans="1:40" ht="15.75" thickBot="1" x14ac:dyDescent="0.3">
      <c r="A35" s="36"/>
      <c r="B35" s="2" t="s">
        <v>22</v>
      </c>
      <c r="C35" s="23" t="s">
        <v>7</v>
      </c>
      <c r="D35" s="5" t="s">
        <v>8</v>
      </c>
      <c r="E35" s="2" t="s">
        <v>22</v>
      </c>
      <c r="F35" s="2" t="s">
        <v>7</v>
      </c>
      <c r="G35" s="5" t="s">
        <v>8</v>
      </c>
      <c r="H35" s="2" t="s">
        <v>22</v>
      </c>
      <c r="I35" s="2" t="s">
        <v>7</v>
      </c>
      <c r="J35" s="5" t="s">
        <v>8</v>
      </c>
      <c r="K35" s="2" t="s">
        <v>22</v>
      </c>
      <c r="L35" s="2" t="s">
        <v>7</v>
      </c>
      <c r="M35" s="5" t="s">
        <v>8</v>
      </c>
      <c r="N35" s="2" t="s">
        <v>22</v>
      </c>
      <c r="O35" s="2" t="s">
        <v>7</v>
      </c>
      <c r="P35" s="5" t="s">
        <v>8</v>
      </c>
      <c r="Q35" s="2" t="s">
        <v>22</v>
      </c>
      <c r="R35" s="2" t="s">
        <v>7</v>
      </c>
      <c r="S35" s="5" t="s">
        <v>8</v>
      </c>
      <c r="T35" s="2" t="s">
        <v>22</v>
      </c>
      <c r="U35" s="2" t="s">
        <v>7</v>
      </c>
      <c r="V35" s="5" t="s">
        <v>8</v>
      </c>
      <c r="W35" s="2" t="s">
        <v>22</v>
      </c>
      <c r="X35" s="2" t="s">
        <v>7</v>
      </c>
      <c r="Y35" s="5" t="s">
        <v>8</v>
      </c>
      <c r="Z35" s="2" t="s">
        <v>22</v>
      </c>
      <c r="AA35" s="2" t="s">
        <v>7</v>
      </c>
      <c r="AB35" s="5" t="s">
        <v>8</v>
      </c>
      <c r="AC35" s="2" t="s">
        <v>22</v>
      </c>
      <c r="AD35" s="2" t="s">
        <v>7</v>
      </c>
      <c r="AE35" s="5" t="s">
        <v>8</v>
      </c>
      <c r="AF35" s="2" t="s">
        <v>22</v>
      </c>
      <c r="AG35" s="2" t="s">
        <v>7</v>
      </c>
      <c r="AH35" s="5" t="s">
        <v>8</v>
      </c>
      <c r="AI35" s="2" t="s">
        <v>22</v>
      </c>
      <c r="AJ35" s="2" t="s">
        <v>7</v>
      </c>
      <c r="AK35" s="5" t="s">
        <v>8</v>
      </c>
      <c r="AL35" s="12" t="s">
        <v>6</v>
      </c>
      <c r="AM35" s="12" t="s">
        <v>7</v>
      </c>
      <c r="AN35" s="11" t="s">
        <v>8</v>
      </c>
    </row>
    <row r="36" spans="1:40" ht="20.100000000000001" customHeight="1" thickBot="1" x14ac:dyDescent="0.3">
      <c r="A36" s="10" t="s">
        <v>16</v>
      </c>
      <c r="B36" s="9">
        <v>15000</v>
      </c>
      <c r="C36" s="9">
        <v>11837</v>
      </c>
      <c r="D36" s="21">
        <f>C36/B36*100%</f>
        <v>0.78913333333333335</v>
      </c>
      <c r="E36" s="9">
        <v>15000</v>
      </c>
      <c r="F36" s="9">
        <v>11070</v>
      </c>
      <c r="G36" s="21">
        <f>F36/E36*100%</f>
        <v>0.73799999999999999</v>
      </c>
      <c r="H36" s="9">
        <v>15000</v>
      </c>
      <c r="I36" s="9">
        <v>13091</v>
      </c>
      <c r="J36" s="21">
        <f>I36/H36*100%</f>
        <v>0.87273333333333336</v>
      </c>
      <c r="K36" s="9">
        <v>15000</v>
      </c>
      <c r="L36" s="9">
        <v>13357</v>
      </c>
      <c r="M36" s="21">
        <f>L36/K36*100%</f>
        <v>0.89046666666666663</v>
      </c>
      <c r="N36" s="9">
        <v>15000</v>
      </c>
      <c r="O36" s="9">
        <v>14607</v>
      </c>
      <c r="P36" s="21">
        <f>O36/N36*100%</f>
        <v>0.9738</v>
      </c>
      <c r="Q36" s="9">
        <v>15000</v>
      </c>
      <c r="R36" s="9">
        <v>12539</v>
      </c>
      <c r="S36" s="21">
        <f>R36/Q36*100%</f>
        <v>0.83593333333333331</v>
      </c>
      <c r="T36" s="9">
        <v>15000</v>
      </c>
      <c r="U36" s="9">
        <v>7150</v>
      </c>
      <c r="V36" s="21">
        <f>U36/T36*100%</f>
        <v>0.47666666666666668</v>
      </c>
      <c r="W36" s="9">
        <v>15000</v>
      </c>
      <c r="X36" s="9">
        <v>2235</v>
      </c>
      <c r="Y36" s="21">
        <f>X36/W36*100%</f>
        <v>0.14899999999999999</v>
      </c>
      <c r="Z36" s="9">
        <v>15000</v>
      </c>
      <c r="AA36" s="9">
        <v>2264</v>
      </c>
      <c r="AB36" s="21">
        <f>AA36/Z36*100%</f>
        <v>0.15093333333333334</v>
      </c>
      <c r="AC36" s="9">
        <v>15000</v>
      </c>
      <c r="AD36" s="9">
        <v>2206</v>
      </c>
      <c r="AE36" s="21">
        <f>AD36/AC36*100%</f>
        <v>0.14706666666666668</v>
      </c>
      <c r="AF36" s="9">
        <v>15000</v>
      </c>
      <c r="AG36" s="9">
        <v>2322</v>
      </c>
      <c r="AH36" s="21">
        <f>AG36/AF36*100%</f>
        <v>0.15479999999999999</v>
      </c>
      <c r="AI36" s="9">
        <v>15000</v>
      </c>
      <c r="AJ36" s="9">
        <v>2350</v>
      </c>
      <c r="AK36" s="21">
        <f>AJ36/AI36*100%</f>
        <v>0.15666666666666668</v>
      </c>
      <c r="AL36" s="8">
        <f>B36+E36+H36+K36+N36+Q36+T36+W36+Z36+AC36+AI36+AF36</f>
        <v>180000</v>
      </c>
      <c r="AM36" s="8">
        <f>C36+F36+I36+L36+O36+R36+U36+X36+AA36+AD36+AJ36+AG36</f>
        <v>95028</v>
      </c>
      <c r="AN36" s="11">
        <f t="shared" ref="AN36" si="56">AM36/AL36*100%</f>
        <v>0.52793333333333337</v>
      </c>
    </row>
    <row r="37" spans="1:40" s="6" customFormat="1" ht="20.100000000000001" customHeight="1" thickBot="1" x14ac:dyDescent="0.3">
      <c r="A37" s="12" t="s">
        <v>5</v>
      </c>
      <c r="B37" s="8">
        <f>B36</f>
        <v>15000</v>
      </c>
      <c r="C37" s="8">
        <f t="shared" ref="C37" si="57">SUM(C36)</f>
        <v>11837</v>
      </c>
      <c r="D37" s="11">
        <f>D36</f>
        <v>0.78913333333333335</v>
      </c>
      <c r="E37" s="8">
        <f>E36</f>
        <v>15000</v>
      </c>
      <c r="F37" s="8">
        <f t="shared" ref="F37" si="58">SUM(F36)</f>
        <v>11070</v>
      </c>
      <c r="G37" s="11">
        <f>G36</f>
        <v>0.73799999999999999</v>
      </c>
      <c r="H37" s="8">
        <f>H36</f>
        <v>15000</v>
      </c>
      <c r="I37" s="8">
        <f t="shared" ref="I37" si="59">SUM(I36)</f>
        <v>13091</v>
      </c>
      <c r="J37" s="11">
        <f>J36</f>
        <v>0.87273333333333336</v>
      </c>
      <c r="K37" s="8">
        <f>K36</f>
        <v>15000</v>
      </c>
      <c r="L37" s="8">
        <f t="shared" ref="L37" si="60">SUM(L36)</f>
        <v>13357</v>
      </c>
      <c r="M37" s="11">
        <f>M36</f>
        <v>0.89046666666666663</v>
      </c>
      <c r="N37" s="8">
        <f>N36</f>
        <v>15000</v>
      </c>
      <c r="O37" s="8">
        <f t="shared" ref="O37" si="61">SUM(O36)</f>
        <v>14607</v>
      </c>
      <c r="P37" s="11">
        <f>P36</f>
        <v>0.9738</v>
      </c>
      <c r="Q37" s="8">
        <f>Q36</f>
        <v>15000</v>
      </c>
      <c r="R37" s="8">
        <f t="shared" ref="R37" si="62">SUM(R36)</f>
        <v>12539</v>
      </c>
      <c r="S37" s="11">
        <f>S36</f>
        <v>0.83593333333333331</v>
      </c>
      <c r="T37" s="8">
        <f>T36</f>
        <v>15000</v>
      </c>
      <c r="U37" s="8">
        <f t="shared" ref="U37" si="63">SUM(U36)</f>
        <v>7150</v>
      </c>
      <c r="V37" s="11">
        <f>V36</f>
        <v>0.47666666666666668</v>
      </c>
      <c r="W37" s="8">
        <f>W36</f>
        <v>15000</v>
      </c>
      <c r="X37" s="8">
        <f t="shared" ref="X37" si="64">SUM(X36)</f>
        <v>2235</v>
      </c>
      <c r="Y37" s="11">
        <f>Y36</f>
        <v>0.14899999999999999</v>
      </c>
      <c r="Z37" s="8">
        <f>Z36</f>
        <v>15000</v>
      </c>
      <c r="AA37" s="8">
        <f t="shared" ref="AA37" si="65">SUM(AA36)</f>
        <v>2264</v>
      </c>
      <c r="AB37" s="11">
        <f>AB36</f>
        <v>0.15093333333333334</v>
      </c>
      <c r="AC37" s="8">
        <f>AC36</f>
        <v>15000</v>
      </c>
      <c r="AD37" s="8">
        <f t="shared" ref="AD37" si="66">SUM(AD36)</f>
        <v>2206</v>
      </c>
      <c r="AE37" s="11">
        <f>AE36</f>
        <v>0.14706666666666668</v>
      </c>
      <c r="AF37" s="8">
        <f>AF36</f>
        <v>15000</v>
      </c>
      <c r="AG37" s="8">
        <f t="shared" ref="AG37" si="67">SUM(AG36)</f>
        <v>2322</v>
      </c>
      <c r="AH37" s="11">
        <f>AH36</f>
        <v>0.15479999999999999</v>
      </c>
      <c r="AI37" s="8">
        <f>AI36</f>
        <v>15000</v>
      </c>
      <c r="AJ37" s="8">
        <f t="shared" ref="AJ37" si="68">SUM(AJ36)</f>
        <v>2350</v>
      </c>
      <c r="AK37" s="11">
        <f>AK36</f>
        <v>0.15666666666666668</v>
      </c>
      <c r="AL37" s="8">
        <f>B37+E37+H37+K37+N37+Q37+T37+W37+Z37+AC37+AI37+AF37</f>
        <v>180000</v>
      </c>
      <c r="AM37" s="8">
        <f>C37+F37+I37+L37+O37+R37+U37+X37+AA37+AD37+AJ37+AG37</f>
        <v>95028</v>
      </c>
      <c r="AN37" s="11">
        <f t="shared" ref="AN37" si="69">AM37/AL37*100%</f>
        <v>0.52793333333333337</v>
      </c>
    </row>
    <row r="38" spans="1:40" ht="20.100000000000001" customHeight="1" x14ac:dyDescent="0.25">
      <c r="A38" s="16"/>
      <c r="B38" s="17"/>
      <c r="C38" s="17"/>
      <c r="D38" s="18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8"/>
    </row>
    <row r="39" spans="1:40" ht="20.100000000000001" customHeight="1" thickBot="1" x14ac:dyDescent="0.3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</row>
    <row r="40" spans="1:40" ht="20.100000000000001" customHeight="1" thickBot="1" x14ac:dyDescent="0.3">
      <c r="A40" s="35" t="s">
        <v>26</v>
      </c>
      <c r="B40" s="27" t="s">
        <v>0</v>
      </c>
      <c r="C40" s="28"/>
      <c r="D40" s="29"/>
      <c r="E40" s="27" t="s">
        <v>1</v>
      </c>
      <c r="F40" s="28"/>
      <c r="G40" s="29"/>
      <c r="H40" s="27" t="s">
        <v>2</v>
      </c>
      <c r="I40" s="28"/>
      <c r="J40" s="29"/>
      <c r="K40" s="27" t="s">
        <v>3</v>
      </c>
      <c r="L40" s="28"/>
      <c r="M40" s="29"/>
      <c r="N40" s="27" t="s">
        <v>4</v>
      </c>
      <c r="O40" s="28"/>
      <c r="P40" s="29"/>
      <c r="Q40" s="27" t="s">
        <v>33</v>
      </c>
      <c r="R40" s="28"/>
      <c r="S40" s="29"/>
      <c r="T40" s="27" t="s">
        <v>34</v>
      </c>
      <c r="U40" s="28"/>
      <c r="V40" s="29"/>
      <c r="W40" s="27" t="s">
        <v>35</v>
      </c>
      <c r="X40" s="28"/>
      <c r="Y40" s="29"/>
      <c r="Z40" s="27" t="s">
        <v>36</v>
      </c>
      <c r="AA40" s="28"/>
      <c r="AB40" s="29"/>
      <c r="AC40" s="27" t="s">
        <v>37</v>
      </c>
      <c r="AD40" s="28"/>
      <c r="AE40" s="29"/>
      <c r="AF40" s="27" t="s">
        <v>38</v>
      </c>
      <c r="AG40" s="28"/>
      <c r="AH40" s="29"/>
      <c r="AI40" s="27" t="s">
        <v>39</v>
      </c>
      <c r="AJ40" s="28"/>
      <c r="AK40" s="29"/>
      <c r="AL40" s="32" t="s">
        <v>5</v>
      </c>
      <c r="AM40" s="33"/>
      <c r="AN40" s="34"/>
    </row>
    <row r="41" spans="1:40" ht="15.75" thickBot="1" x14ac:dyDescent="0.3">
      <c r="A41" s="36"/>
      <c r="B41" s="2" t="s">
        <v>22</v>
      </c>
      <c r="C41" s="23" t="s">
        <v>7</v>
      </c>
      <c r="D41" s="5" t="s">
        <v>8</v>
      </c>
      <c r="E41" s="2" t="s">
        <v>22</v>
      </c>
      <c r="F41" s="2" t="s">
        <v>7</v>
      </c>
      <c r="G41" s="5" t="s">
        <v>8</v>
      </c>
      <c r="H41" s="2" t="s">
        <v>22</v>
      </c>
      <c r="I41" s="2" t="s">
        <v>7</v>
      </c>
      <c r="J41" s="5" t="s">
        <v>8</v>
      </c>
      <c r="K41" s="2" t="s">
        <v>22</v>
      </c>
      <c r="L41" s="2" t="s">
        <v>7</v>
      </c>
      <c r="M41" s="5" t="s">
        <v>8</v>
      </c>
      <c r="N41" s="2" t="s">
        <v>22</v>
      </c>
      <c r="O41" s="2" t="s">
        <v>7</v>
      </c>
      <c r="P41" s="5" t="s">
        <v>8</v>
      </c>
      <c r="Q41" s="2" t="s">
        <v>22</v>
      </c>
      <c r="R41" s="2" t="s">
        <v>7</v>
      </c>
      <c r="S41" s="5" t="s">
        <v>8</v>
      </c>
      <c r="T41" s="2" t="s">
        <v>22</v>
      </c>
      <c r="U41" s="2" t="s">
        <v>7</v>
      </c>
      <c r="V41" s="5" t="s">
        <v>8</v>
      </c>
      <c r="W41" s="2" t="s">
        <v>22</v>
      </c>
      <c r="X41" s="2" t="s">
        <v>7</v>
      </c>
      <c r="Y41" s="5" t="s">
        <v>8</v>
      </c>
      <c r="Z41" s="2" t="s">
        <v>22</v>
      </c>
      <c r="AA41" s="2" t="s">
        <v>7</v>
      </c>
      <c r="AB41" s="5" t="s">
        <v>8</v>
      </c>
      <c r="AC41" s="2" t="s">
        <v>22</v>
      </c>
      <c r="AD41" s="2" t="s">
        <v>7</v>
      </c>
      <c r="AE41" s="5" t="s">
        <v>8</v>
      </c>
      <c r="AF41" s="2" t="s">
        <v>22</v>
      </c>
      <c r="AG41" s="2" t="s">
        <v>7</v>
      </c>
      <c r="AH41" s="5" t="s">
        <v>8</v>
      </c>
      <c r="AI41" s="2" t="s">
        <v>22</v>
      </c>
      <c r="AJ41" s="2" t="s">
        <v>7</v>
      </c>
      <c r="AK41" s="5" t="s">
        <v>8</v>
      </c>
      <c r="AL41" s="12" t="s">
        <v>6</v>
      </c>
      <c r="AM41" s="12" t="s">
        <v>7</v>
      </c>
      <c r="AN41" s="11" t="s">
        <v>8</v>
      </c>
    </row>
    <row r="42" spans="1:40" ht="20.100000000000001" customHeight="1" thickBot="1" x14ac:dyDescent="0.3">
      <c r="A42" s="10" t="s">
        <v>17</v>
      </c>
      <c r="B42" s="9">
        <v>180</v>
      </c>
      <c r="C42" s="9">
        <v>210</v>
      </c>
      <c r="D42" s="21">
        <f>C42/B42*100%</f>
        <v>1.1666666666666667</v>
      </c>
      <c r="E42" s="9">
        <v>180</v>
      </c>
      <c r="F42" s="9">
        <v>189</v>
      </c>
      <c r="G42" s="21">
        <f>F42/E42*100%</f>
        <v>1.05</v>
      </c>
      <c r="H42" s="9">
        <v>180</v>
      </c>
      <c r="I42" s="9">
        <v>207</v>
      </c>
      <c r="J42" s="21">
        <f>I42/H42*100%</f>
        <v>1.1499999999999999</v>
      </c>
      <c r="K42" s="9">
        <v>180</v>
      </c>
      <c r="L42" s="9">
        <v>204</v>
      </c>
      <c r="M42" s="21">
        <f>L42/K42*100%</f>
        <v>1.1333333333333333</v>
      </c>
      <c r="N42" s="9">
        <v>180</v>
      </c>
      <c r="O42" s="9">
        <v>202</v>
      </c>
      <c r="P42" s="21">
        <f>O42/N42*100%</f>
        <v>1.1222222222222222</v>
      </c>
      <c r="Q42" s="9">
        <v>180</v>
      </c>
      <c r="R42" s="9">
        <v>195</v>
      </c>
      <c r="S42" s="21">
        <f>R42/Q42*100%</f>
        <v>1.0833333333333333</v>
      </c>
      <c r="T42" s="9">
        <v>180</v>
      </c>
      <c r="U42" s="9">
        <v>195</v>
      </c>
      <c r="V42" s="21">
        <f>U42/T42*100%</f>
        <v>1.0833333333333333</v>
      </c>
      <c r="W42" s="9">
        <v>180</v>
      </c>
      <c r="X42" s="9">
        <v>173</v>
      </c>
      <c r="Y42" s="21">
        <f>X42/W42*100%</f>
        <v>0.96111111111111114</v>
      </c>
      <c r="Z42" s="9">
        <v>180</v>
      </c>
      <c r="AA42" s="9">
        <v>171</v>
      </c>
      <c r="AB42" s="21">
        <f>AA42/Z42*100%</f>
        <v>0.95</v>
      </c>
      <c r="AC42" s="9">
        <v>180</v>
      </c>
      <c r="AD42" s="9">
        <v>190</v>
      </c>
      <c r="AE42" s="21">
        <f>AD42/AC42*100%</f>
        <v>1.0555555555555556</v>
      </c>
      <c r="AF42" s="9">
        <v>180</v>
      </c>
      <c r="AG42" s="9">
        <v>203</v>
      </c>
      <c r="AH42" s="21">
        <f>AG42/AF42*100%</f>
        <v>1.1277777777777778</v>
      </c>
      <c r="AI42" s="9">
        <v>180</v>
      </c>
      <c r="AJ42" s="9">
        <v>186</v>
      </c>
      <c r="AK42" s="21">
        <f>AJ42/AI42*100%</f>
        <v>1.0333333333333334</v>
      </c>
      <c r="AL42" s="8">
        <f>B42+E42+H42+K42+N42+Q42+T42+W42+Z42+AC42+AI42+AF42</f>
        <v>2160</v>
      </c>
      <c r="AM42" s="8">
        <f>C42+F42+I42+L42+O42+R42+U42+X42+AA42+AD42+AJ42+AG42</f>
        <v>2325</v>
      </c>
      <c r="AN42" s="11">
        <f t="shared" ref="AN42:AN43" si="70">AM42/AL42*100%</f>
        <v>1.0763888888888888</v>
      </c>
    </row>
    <row r="43" spans="1:40" s="6" customFormat="1" ht="20.100000000000001" customHeight="1" thickBot="1" x14ac:dyDescent="0.3">
      <c r="A43" s="12" t="s">
        <v>5</v>
      </c>
      <c r="B43" s="8">
        <v>180</v>
      </c>
      <c r="C43" s="8">
        <f t="shared" ref="C43" si="71">SUM(C42)</f>
        <v>210</v>
      </c>
      <c r="D43" s="11">
        <f>D42</f>
        <v>1.1666666666666667</v>
      </c>
      <c r="E43" s="8">
        <v>180</v>
      </c>
      <c r="F43" s="8">
        <f t="shared" ref="F43" si="72">SUM(F42)</f>
        <v>189</v>
      </c>
      <c r="G43" s="11">
        <f>G42</f>
        <v>1.05</v>
      </c>
      <c r="H43" s="8">
        <v>180</v>
      </c>
      <c r="I43" s="8">
        <f t="shared" ref="I43" si="73">SUM(I42)</f>
        <v>207</v>
      </c>
      <c r="J43" s="11">
        <f>J42</f>
        <v>1.1499999999999999</v>
      </c>
      <c r="K43" s="8">
        <v>180</v>
      </c>
      <c r="L43" s="8">
        <f t="shared" ref="L43" si="74">SUM(L42)</f>
        <v>204</v>
      </c>
      <c r="M43" s="11">
        <f>M42</f>
        <v>1.1333333333333333</v>
      </c>
      <c r="N43" s="8">
        <v>180</v>
      </c>
      <c r="O43" s="8">
        <f t="shared" ref="O43" si="75">SUM(O42)</f>
        <v>202</v>
      </c>
      <c r="P43" s="11">
        <f>P42</f>
        <v>1.1222222222222222</v>
      </c>
      <c r="Q43" s="8">
        <v>180</v>
      </c>
      <c r="R43" s="8">
        <f t="shared" ref="R43" si="76">SUM(R42)</f>
        <v>195</v>
      </c>
      <c r="S43" s="11">
        <f>S42</f>
        <v>1.0833333333333333</v>
      </c>
      <c r="T43" s="8">
        <v>180</v>
      </c>
      <c r="U43" s="8">
        <f t="shared" ref="U43" si="77">SUM(U42)</f>
        <v>195</v>
      </c>
      <c r="V43" s="11">
        <f>V42</f>
        <v>1.0833333333333333</v>
      </c>
      <c r="W43" s="8">
        <v>180</v>
      </c>
      <c r="X43" s="8">
        <f t="shared" ref="X43" si="78">SUM(X42)</f>
        <v>173</v>
      </c>
      <c r="Y43" s="11">
        <f>Y42</f>
        <v>0.96111111111111114</v>
      </c>
      <c r="Z43" s="8">
        <v>180</v>
      </c>
      <c r="AA43" s="8">
        <f t="shared" ref="AA43" si="79">SUM(AA42)</f>
        <v>171</v>
      </c>
      <c r="AB43" s="11">
        <f>AB42</f>
        <v>0.95</v>
      </c>
      <c r="AC43" s="8">
        <v>180</v>
      </c>
      <c r="AD43" s="8">
        <f t="shared" ref="AD43" si="80">SUM(AD42)</f>
        <v>190</v>
      </c>
      <c r="AE43" s="11">
        <f>AE42</f>
        <v>1.0555555555555556</v>
      </c>
      <c r="AF43" s="8">
        <v>180</v>
      </c>
      <c r="AG43" s="8">
        <f t="shared" ref="AG43" si="81">SUM(AG42)</f>
        <v>203</v>
      </c>
      <c r="AH43" s="11">
        <f>AH42</f>
        <v>1.1277777777777778</v>
      </c>
      <c r="AI43" s="8">
        <v>180</v>
      </c>
      <c r="AJ43" s="8">
        <f t="shared" ref="AJ43" si="82">SUM(AJ42)</f>
        <v>186</v>
      </c>
      <c r="AK43" s="11">
        <f>AK42</f>
        <v>1.0333333333333334</v>
      </c>
      <c r="AL43" s="8">
        <f>B43+E43+H43+K43+N43+Q43+T43+W43+Z43+AC43+AI43+AF43</f>
        <v>2160</v>
      </c>
      <c r="AM43" s="8">
        <f>C43+F43+I43+L43+O43+R43+U43+X43+AA43+AD43+AJ43+AG43</f>
        <v>2325</v>
      </c>
      <c r="AN43" s="11">
        <f t="shared" si="70"/>
        <v>1.0763888888888888</v>
      </c>
    </row>
    <row r="44" spans="1:40" ht="20.100000000000001" customHeight="1" x14ac:dyDescent="0.25">
      <c r="A44" s="16"/>
      <c r="B44" s="17"/>
      <c r="C44" s="17"/>
      <c r="D44" s="18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8"/>
    </row>
    <row r="45" spans="1:40" ht="20.100000000000001" customHeight="1" thickBot="1" x14ac:dyDescent="0.3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</row>
    <row r="46" spans="1:40" ht="20.100000000000001" customHeight="1" thickBot="1" x14ac:dyDescent="0.3">
      <c r="A46" s="35" t="s">
        <v>25</v>
      </c>
      <c r="B46" s="27" t="s">
        <v>0</v>
      </c>
      <c r="C46" s="28"/>
      <c r="D46" s="29"/>
      <c r="E46" s="27" t="s">
        <v>1</v>
      </c>
      <c r="F46" s="28"/>
      <c r="G46" s="29"/>
      <c r="H46" s="27" t="s">
        <v>2</v>
      </c>
      <c r="I46" s="28"/>
      <c r="J46" s="29"/>
      <c r="K46" s="27" t="s">
        <v>3</v>
      </c>
      <c r="L46" s="28"/>
      <c r="M46" s="29"/>
      <c r="N46" s="27" t="s">
        <v>4</v>
      </c>
      <c r="O46" s="28"/>
      <c r="P46" s="29"/>
      <c r="Q46" s="27" t="s">
        <v>33</v>
      </c>
      <c r="R46" s="28"/>
      <c r="S46" s="29"/>
      <c r="T46" s="27" t="s">
        <v>34</v>
      </c>
      <c r="U46" s="28"/>
      <c r="V46" s="29"/>
      <c r="W46" s="27" t="s">
        <v>35</v>
      </c>
      <c r="X46" s="28"/>
      <c r="Y46" s="29"/>
      <c r="Z46" s="27" t="s">
        <v>36</v>
      </c>
      <c r="AA46" s="28"/>
      <c r="AB46" s="29"/>
      <c r="AC46" s="27" t="s">
        <v>37</v>
      </c>
      <c r="AD46" s="28"/>
      <c r="AE46" s="29"/>
      <c r="AF46" s="27" t="s">
        <v>38</v>
      </c>
      <c r="AG46" s="28"/>
      <c r="AH46" s="29"/>
      <c r="AI46" s="27" t="s">
        <v>39</v>
      </c>
      <c r="AJ46" s="28"/>
      <c r="AK46" s="29"/>
      <c r="AL46" s="32" t="s">
        <v>5</v>
      </c>
      <c r="AM46" s="33"/>
      <c r="AN46" s="34"/>
    </row>
    <row r="47" spans="1:40" ht="15.75" thickBot="1" x14ac:dyDescent="0.3">
      <c r="A47" s="36"/>
      <c r="B47" s="2" t="s">
        <v>22</v>
      </c>
      <c r="C47" s="23" t="s">
        <v>7</v>
      </c>
      <c r="D47" s="5" t="s">
        <v>8</v>
      </c>
      <c r="E47" s="2" t="s">
        <v>22</v>
      </c>
      <c r="F47" s="2" t="s">
        <v>7</v>
      </c>
      <c r="G47" s="5" t="s">
        <v>8</v>
      </c>
      <c r="H47" s="2" t="s">
        <v>22</v>
      </c>
      <c r="I47" s="2" t="s">
        <v>7</v>
      </c>
      <c r="J47" s="5" t="s">
        <v>8</v>
      </c>
      <c r="K47" s="2" t="s">
        <v>22</v>
      </c>
      <c r="L47" s="2" t="s">
        <v>7</v>
      </c>
      <c r="M47" s="5" t="s">
        <v>8</v>
      </c>
      <c r="N47" s="2" t="s">
        <v>22</v>
      </c>
      <c r="O47" s="2" t="s">
        <v>7</v>
      </c>
      <c r="P47" s="5" t="s">
        <v>8</v>
      </c>
      <c r="Q47" s="2" t="s">
        <v>22</v>
      </c>
      <c r="R47" s="2" t="s">
        <v>7</v>
      </c>
      <c r="S47" s="5" t="s">
        <v>8</v>
      </c>
      <c r="T47" s="2" t="s">
        <v>22</v>
      </c>
      <c r="U47" s="2" t="s">
        <v>7</v>
      </c>
      <c r="V47" s="5" t="s">
        <v>8</v>
      </c>
      <c r="W47" s="2" t="s">
        <v>22</v>
      </c>
      <c r="X47" s="2" t="s">
        <v>7</v>
      </c>
      <c r="Y47" s="5" t="s">
        <v>8</v>
      </c>
      <c r="Z47" s="2" t="s">
        <v>22</v>
      </c>
      <c r="AA47" s="2" t="s">
        <v>7</v>
      </c>
      <c r="AB47" s="5" t="s">
        <v>8</v>
      </c>
      <c r="AC47" s="2" t="s">
        <v>22</v>
      </c>
      <c r="AD47" s="2" t="s">
        <v>7</v>
      </c>
      <c r="AE47" s="5" t="s">
        <v>8</v>
      </c>
      <c r="AF47" s="2" t="s">
        <v>22</v>
      </c>
      <c r="AG47" s="2" t="s">
        <v>7</v>
      </c>
      <c r="AH47" s="5" t="s">
        <v>8</v>
      </c>
      <c r="AI47" s="2" t="s">
        <v>22</v>
      </c>
      <c r="AJ47" s="2" t="s">
        <v>7</v>
      </c>
      <c r="AK47" s="5" t="s">
        <v>8</v>
      </c>
      <c r="AL47" s="12" t="s">
        <v>6</v>
      </c>
      <c r="AM47" s="12" t="s">
        <v>7</v>
      </c>
      <c r="AN47" s="11" t="s">
        <v>8</v>
      </c>
    </row>
    <row r="48" spans="1:40" ht="15.75" thickBot="1" x14ac:dyDescent="0.3">
      <c r="A48" s="10" t="s">
        <v>18</v>
      </c>
      <c r="B48" s="10">
        <v>460</v>
      </c>
      <c r="C48" s="10">
        <v>437</v>
      </c>
      <c r="D48" s="21">
        <f t="shared" ref="D48:D50" si="83">C48/B48*100%</f>
        <v>0.95</v>
      </c>
      <c r="E48" s="10">
        <v>460</v>
      </c>
      <c r="F48" s="10">
        <v>554</v>
      </c>
      <c r="G48" s="21">
        <f t="shared" ref="G48:G50" si="84">F48/E48*100%</f>
        <v>1.2043478260869565</v>
      </c>
      <c r="H48" s="10">
        <v>460</v>
      </c>
      <c r="I48" s="10">
        <v>478</v>
      </c>
      <c r="J48" s="21">
        <f t="shared" ref="J48:J50" si="85">I48/H48*100%</f>
        <v>1.0391304347826087</v>
      </c>
      <c r="K48" s="10">
        <v>460</v>
      </c>
      <c r="L48" s="10">
        <v>341</v>
      </c>
      <c r="M48" s="21">
        <f t="shared" ref="M48:M50" si="86">L48/K48*100%</f>
        <v>0.74130434782608701</v>
      </c>
      <c r="N48" s="10">
        <v>460</v>
      </c>
      <c r="O48" s="10">
        <v>797</v>
      </c>
      <c r="P48" s="21">
        <f t="shared" ref="P48:P50" si="87">O48/N48*100%</f>
        <v>1.732608695652174</v>
      </c>
      <c r="Q48" s="10">
        <v>460</v>
      </c>
      <c r="R48" s="10">
        <v>441</v>
      </c>
      <c r="S48" s="21">
        <f t="shared" ref="S48:S50" si="88">R48/Q48*100%</f>
        <v>0.95869565217391306</v>
      </c>
      <c r="T48" s="10">
        <v>460</v>
      </c>
      <c r="U48" s="10">
        <v>277</v>
      </c>
      <c r="V48" s="21">
        <f t="shared" ref="V48:V50" si="89">U48/T48*100%</f>
        <v>0.60217391304347823</v>
      </c>
      <c r="W48" s="10">
        <v>460</v>
      </c>
      <c r="X48" s="10">
        <v>700</v>
      </c>
      <c r="Y48" s="21">
        <f t="shared" ref="Y48:Y50" si="90">X48/W48*100%</f>
        <v>1.5217391304347827</v>
      </c>
      <c r="Z48" s="10">
        <v>460</v>
      </c>
      <c r="AA48" s="10">
        <v>460</v>
      </c>
      <c r="AB48" s="21">
        <f t="shared" ref="AB48:AB50" si="91">AA48/Z48*100%</f>
        <v>1</v>
      </c>
      <c r="AC48" s="10">
        <v>460</v>
      </c>
      <c r="AD48" s="10">
        <v>475</v>
      </c>
      <c r="AE48" s="21">
        <f t="shared" ref="AE48:AE50" si="92">AD48/AC48*100%</f>
        <v>1.0326086956521738</v>
      </c>
      <c r="AF48" s="10">
        <v>460</v>
      </c>
      <c r="AG48" s="10">
        <v>691</v>
      </c>
      <c r="AH48" s="21">
        <f t="shared" ref="AH48:AH50" si="93">AG48/AF48*100%</f>
        <v>1.5021739130434784</v>
      </c>
      <c r="AI48" s="10">
        <v>460</v>
      </c>
      <c r="AJ48" s="10">
        <v>299</v>
      </c>
      <c r="AK48" s="21">
        <f t="shared" ref="AK48:AK50" si="94">AJ48/AI48*100%</f>
        <v>0.65</v>
      </c>
      <c r="AL48" s="8">
        <f>B48+E48+H48+K48+N48+Q48+T48+W48+Z48+AC48+AI48+AF48</f>
        <v>5520</v>
      </c>
      <c r="AM48" s="8">
        <f>C48+F48+I48+L48+O48+R48+U48+X48+AA48+AD48+AJ48+AG48</f>
        <v>5950</v>
      </c>
      <c r="AN48" s="11">
        <f t="shared" ref="AN48:AN50" si="95">AM48/AL48*100%</f>
        <v>1.0778985507246377</v>
      </c>
    </row>
    <row r="49" spans="1:40" ht="20.100000000000001" customHeight="1" thickBot="1" x14ac:dyDescent="0.3">
      <c r="A49" s="10" t="s">
        <v>19</v>
      </c>
      <c r="B49" s="10">
        <v>100</v>
      </c>
      <c r="C49" s="9">
        <v>153</v>
      </c>
      <c r="D49" s="21">
        <f t="shared" si="83"/>
        <v>1.53</v>
      </c>
      <c r="E49" s="10">
        <v>100</v>
      </c>
      <c r="F49" s="9">
        <v>141</v>
      </c>
      <c r="G49" s="21">
        <f t="shared" si="84"/>
        <v>1.41</v>
      </c>
      <c r="H49" s="10">
        <v>100</v>
      </c>
      <c r="I49" s="9">
        <v>137</v>
      </c>
      <c r="J49" s="21">
        <f t="shared" si="85"/>
        <v>1.37</v>
      </c>
      <c r="K49" s="10">
        <v>100</v>
      </c>
      <c r="L49" s="9">
        <v>117</v>
      </c>
      <c r="M49" s="21">
        <f t="shared" si="86"/>
        <v>1.17</v>
      </c>
      <c r="N49" s="10">
        <v>100</v>
      </c>
      <c r="O49" s="9">
        <v>135</v>
      </c>
      <c r="P49" s="21">
        <f t="shared" si="87"/>
        <v>1.35</v>
      </c>
      <c r="Q49" s="10">
        <v>100</v>
      </c>
      <c r="R49" s="9">
        <v>87</v>
      </c>
      <c r="S49" s="21">
        <f t="shared" si="88"/>
        <v>0.87</v>
      </c>
      <c r="T49" s="10">
        <v>100</v>
      </c>
      <c r="U49" s="9">
        <v>113</v>
      </c>
      <c r="V49" s="21">
        <f t="shared" si="89"/>
        <v>1.1299999999999999</v>
      </c>
      <c r="W49" s="10">
        <v>100</v>
      </c>
      <c r="X49" s="9">
        <v>111</v>
      </c>
      <c r="Y49" s="21">
        <f t="shared" si="90"/>
        <v>1.1100000000000001</v>
      </c>
      <c r="Z49" s="10">
        <v>100</v>
      </c>
      <c r="AA49" s="9">
        <v>105</v>
      </c>
      <c r="AB49" s="21">
        <f t="shared" si="91"/>
        <v>1.05</v>
      </c>
      <c r="AC49" s="10">
        <v>100</v>
      </c>
      <c r="AD49" s="9">
        <v>142</v>
      </c>
      <c r="AE49" s="21">
        <f t="shared" si="92"/>
        <v>1.42</v>
      </c>
      <c r="AF49" s="10">
        <v>100</v>
      </c>
      <c r="AG49" s="9">
        <v>117</v>
      </c>
      <c r="AH49" s="21">
        <f t="shared" si="93"/>
        <v>1.17</v>
      </c>
      <c r="AI49" s="10">
        <v>100</v>
      </c>
      <c r="AJ49" s="9">
        <v>81</v>
      </c>
      <c r="AK49" s="21">
        <f t="shared" si="94"/>
        <v>0.81</v>
      </c>
      <c r="AL49" s="8">
        <f t="shared" ref="AL49:AL51" si="96">B49+E49+H49+K49+N49+Q49+T49+W49+Z49+AC49+AI49+AF49</f>
        <v>1200</v>
      </c>
      <c r="AM49" s="8">
        <f t="shared" ref="AM49:AM51" si="97">C49+F49+I49+L49+O49+R49+U49+X49+AA49+AD49+AJ49+AG49</f>
        <v>1439</v>
      </c>
      <c r="AN49" s="11">
        <f t="shared" si="95"/>
        <v>1.1991666666666667</v>
      </c>
    </row>
    <row r="50" spans="1:40" ht="20.100000000000001" customHeight="1" thickBot="1" x14ac:dyDescent="0.3">
      <c r="A50" s="10" t="s">
        <v>20</v>
      </c>
      <c r="B50" s="10">
        <v>20</v>
      </c>
      <c r="C50" s="10">
        <v>26</v>
      </c>
      <c r="D50" s="21">
        <f t="shared" si="83"/>
        <v>1.3</v>
      </c>
      <c r="E50" s="10">
        <v>20</v>
      </c>
      <c r="F50" s="10">
        <v>24</v>
      </c>
      <c r="G50" s="21">
        <f t="shared" si="84"/>
        <v>1.2</v>
      </c>
      <c r="H50" s="10">
        <v>20</v>
      </c>
      <c r="I50" s="10">
        <v>25</v>
      </c>
      <c r="J50" s="21">
        <f t="shared" si="85"/>
        <v>1.25</v>
      </c>
      <c r="K50" s="10">
        <v>20</v>
      </c>
      <c r="L50" s="10">
        <v>23</v>
      </c>
      <c r="M50" s="21">
        <f t="shared" si="86"/>
        <v>1.1499999999999999</v>
      </c>
      <c r="N50" s="10">
        <v>20</v>
      </c>
      <c r="O50" s="10">
        <v>18</v>
      </c>
      <c r="P50" s="21">
        <f t="shared" si="87"/>
        <v>0.9</v>
      </c>
      <c r="Q50" s="10">
        <v>20</v>
      </c>
      <c r="R50" s="10">
        <v>19</v>
      </c>
      <c r="S50" s="21">
        <f t="shared" si="88"/>
        <v>0.95</v>
      </c>
      <c r="T50" s="10">
        <v>20</v>
      </c>
      <c r="U50" s="10">
        <v>20</v>
      </c>
      <c r="V50" s="21">
        <f t="shared" si="89"/>
        <v>1</v>
      </c>
      <c r="W50" s="10">
        <v>20</v>
      </c>
      <c r="X50" s="10">
        <v>25</v>
      </c>
      <c r="Y50" s="21">
        <f t="shared" si="90"/>
        <v>1.25</v>
      </c>
      <c r="Z50" s="10">
        <v>20</v>
      </c>
      <c r="AA50" s="10">
        <v>22</v>
      </c>
      <c r="AB50" s="21">
        <f t="shared" si="91"/>
        <v>1.1000000000000001</v>
      </c>
      <c r="AC50" s="10">
        <v>20</v>
      </c>
      <c r="AD50" s="10">
        <v>17</v>
      </c>
      <c r="AE50" s="21">
        <f t="shared" si="92"/>
        <v>0.85</v>
      </c>
      <c r="AF50" s="10">
        <v>20</v>
      </c>
      <c r="AG50" s="10">
        <v>14</v>
      </c>
      <c r="AH50" s="21">
        <f t="shared" si="93"/>
        <v>0.7</v>
      </c>
      <c r="AI50" s="10">
        <v>20</v>
      </c>
      <c r="AJ50" s="10">
        <v>46</v>
      </c>
      <c r="AK50" s="21">
        <f t="shared" si="94"/>
        <v>2.2999999999999998</v>
      </c>
      <c r="AL50" s="8">
        <f t="shared" si="96"/>
        <v>240</v>
      </c>
      <c r="AM50" s="8">
        <f t="shared" si="97"/>
        <v>279</v>
      </c>
      <c r="AN50" s="11">
        <f t="shared" si="95"/>
        <v>1.1625000000000001</v>
      </c>
    </row>
    <row r="51" spans="1:40" s="6" customFormat="1" ht="20.100000000000001" customHeight="1" thickBot="1" x14ac:dyDescent="0.3">
      <c r="A51" s="12" t="s">
        <v>5</v>
      </c>
      <c r="B51" s="8">
        <f>SUM(B48:B50)</f>
        <v>580</v>
      </c>
      <c r="C51" s="8">
        <f t="shared" ref="C51:O51" si="98">SUM(C48:C50)</f>
        <v>616</v>
      </c>
      <c r="D51" s="11">
        <f>C51/B51*100%</f>
        <v>1.0620689655172413</v>
      </c>
      <c r="E51" s="8">
        <f>SUM(E48:E50)</f>
        <v>580</v>
      </c>
      <c r="F51" s="8">
        <f t="shared" si="98"/>
        <v>719</v>
      </c>
      <c r="G51" s="11">
        <f>F51/E51*100%</f>
        <v>1.2396551724137932</v>
      </c>
      <c r="H51" s="8">
        <f>SUM(H48:H50)</f>
        <v>580</v>
      </c>
      <c r="I51" s="8">
        <f t="shared" si="98"/>
        <v>640</v>
      </c>
      <c r="J51" s="11">
        <f>I51/H51*100%</f>
        <v>1.103448275862069</v>
      </c>
      <c r="K51" s="8">
        <f>SUM(K48:K50)</f>
        <v>580</v>
      </c>
      <c r="L51" s="8">
        <f t="shared" si="98"/>
        <v>481</v>
      </c>
      <c r="M51" s="11">
        <f>L51/K51*100%</f>
        <v>0.82931034482758625</v>
      </c>
      <c r="N51" s="8">
        <f>SUM(N48:N50)</f>
        <v>580</v>
      </c>
      <c r="O51" s="8">
        <f t="shared" si="98"/>
        <v>950</v>
      </c>
      <c r="P51" s="11">
        <f>O51/N51*100%</f>
        <v>1.6379310344827587</v>
      </c>
      <c r="Q51" s="8">
        <f>SUM(Q48:Q50)</f>
        <v>580</v>
      </c>
      <c r="R51" s="8">
        <f t="shared" ref="R51" si="99">SUM(R48:R50)</f>
        <v>547</v>
      </c>
      <c r="S51" s="11">
        <f>R51/Q51*100%</f>
        <v>0.94310344827586212</v>
      </c>
      <c r="T51" s="8">
        <f>SUM(T48:T50)</f>
        <v>580</v>
      </c>
      <c r="U51" s="8">
        <f t="shared" ref="U51" si="100">SUM(U48:U50)</f>
        <v>410</v>
      </c>
      <c r="V51" s="11">
        <f>U51/T51*100%</f>
        <v>0.7068965517241379</v>
      </c>
      <c r="W51" s="8">
        <f>SUM(W48:W50)</f>
        <v>580</v>
      </c>
      <c r="X51" s="8">
        <f t="shared" ref="X51" si="101">SUM(X48:X50)</f>
        <v>836</v>
      </c>
      <c r="Y51" s="11">
        <f>X51/W51*100%</f>
        <v>1.4413793103448276</v>
      </c>
      <c r="Z51" s="8">
        <f>SUM(Z48:Z50)</f>
        <v>580</v>
      </c>
      <c r="AA51" s="8">
        <f t="shared" ref="AA51" si="102">SUM(AA48:AA50)</f>
        <v>587</v>
      </c>
      <c r="AB51" s="11">
        <f>AA51/Z51*100%</f>
        <v>1.0120689655172415</v>
      </c>
      <c r="AC51" s="8">
        <f>SUM(AC48:AC50)</f>
        <v>580</v>
      </c>
      <c r="AD51" s="8">
        <f t="shared" ref="AD51" si="103">SUM(AD48:AD50)</f>
        <v>634</v>
      </c>
      <c r="AE51" s="11">
        <f>AD51/AC51*100%</f>
        <v>1.0931034482758621</v>
      </c>
      <c r="AF51" s="8">
        <f>SUM(AF48:AF50)</f>
        <v>580</v>
      </c>
      <c r="AG51" s="8">
        <f t="shared" ref="AG51" si="104">SUM(AG48:AG50)</f>
        <v>822</v>
      </c>
      <c r="AH51" s="11">
        <f>AG51/AF51*100%</f>
        <v>1.4172413793103449</v>
      </c>
      <c r="AI51" s="8">
        <f>SUM(AI48:AI50)</f>
        <v>580</v>
      </c>
      <c r="AJ51" s="8">
        <f t="shared" ref="AJ51" si="105">SUM(AJ48:AJ50)</f>
        <v>426</v>
      </c>
      <c r="AK51" s="11">
        <f>AJ51/AI51*100%</f>
        <v>0.73448275862068968</v>
      </c>
      <c r="AL51" s="8">
        <f t="shared" si="96"/>
        <v>6960</v>
      </c>
      <c r="AM51" s="8">
        <f t="shared" si="97"/>
        <v>7668</v>
      </c>
      <c r="AN51" s="11">
        <f t="shared" ref="AN51" si="106">AM51/AL51*100%</f>
        <v>1.1017241379310345</v>
      </c>
    </row>
    <row r="52" spans="1:40" ht="30" customHeight="1" x14ac:dyDescent="0.25">
      <c r="A52" s="30" t="s">
        <v>21</v>
      </c>
      <c r="B52" s="30"/>
      <c r="C52" s="30"/>
      <c r="D52" s="30"/>
      <c r="E52" s="30"/>
      <c r="F52" s="30"/>
      <c r="G52" s="30"/>
      <c r="H52" s="30"/>
      <c r="I52" s="30"/>
      <c r="J52" s="19"/>
      <c r="K52" s="19"/>
    </row>
    <row r="53" spans="1:40" x14ac:dyDescent="0.25">
      <c r="A53" s="7"/>
    </row>
    <row r="57" spans="1:40" x14ac:dyDescent="0.25">
      <c r="A57" s="6"/>
    </row>
  </sheetData>
  <mergeCells count="91">
    <mergeCell ref="B3:AK4"/>
    <mergeCell ref="AC46:AE46"/>
    <mergeCell ref="AC8:AE8"/>
    <mergeCell ref="AC18:AE18"/>
    <mergeCell ref="AC25:AE25"/>
    <mergeCell ref="AC34:AE34"/>
    <mergeCell ref="AC40:AE40"/>
    <mergeCell ref="T8:V8"/>
    <mergeCell ref="T18:V18"/>
    <mergeCell ref="T25:V25"/>
    <mergeCell ref="T34:V34"/>
    <mergeCell ref="T40:V40"/>
    <mergeCell ref="B8:D8"/>
    <mergeCell ref="E8:G8"/>
    <mergeCell ref="H8:J8"/>
    <mergeCell ref="K8:M8"/>
    <mergeCell ref="N8:P8"/>
    <mergeCell ref="AL40:AN40"/>
    <mergeCell ref="B18:D18"/>
    <mergeCell ref="E18:G18"/>
    <mergeCell ref="H18:J18"/>
    <mergeCell ref="K18:M18"/>
    <mergeCell ref="N18:P18"/>
    <mergeCell ref="A24:AN24"/>
    <mergeCell ref="A33:AN33"/>
    <mergeCell ref="A39:AN39"/>
    <mergeCell ref="A18:A19"/>
    <mergeCell ref="A6:F6"/>
    <mergeCell ref="A8:A9"/>
    <mergeCell ref="AL34:AN34"/>
    <mergeCell ref="AL8:AN8"/>
    <mergeCell ref="AL18:AN18"/>
    <mergeCell ref="AL46:AN46"/>
    <mergeCell ref="A46:A47"/>
    <mergeCell ref="A40:A41"/>
    <mergeCell ref="AL25:AN25"/>
    <mergeCell ref="A34:A35"/>
    <mergeCell ref="A25:A26"/>
    <mergeCell ref="B25:D25"/>
    <mergeCell ref="E25:G25"/>
    <mergeCell ref="H25:J25"/>
    <mergeCell ref="K25:M25"/>
    <mergeCell ref="N25:P25"/>
    <mergeCell ref="N46:P46"/>
    <mergeCell ref="Q46:S46"/>
    <mergeCell ref="T46:V46"/>
    <mergeCell ref="W46:Y46"/>
    <mergeCell ref="Z46:AB46"/>
    <mergeCell ref="A52:I52"/>
    <mergeCell ref="A45:AN45"/>
    <mergeCell ref="B34:D34"/>
    <mergeCell ref="E34:G34"/>
    <mergeCell ref="H34:J34"/>
    <mergeCell ref="K34:M34"/>
    <mergeCell ref="N34:P34"/>
    <mergeCell ref="B40:D40"/>
    <mergeCell ref="E40:G40"/>
    <mergeCell ref="H40:J40"/>
    <mergeCell ref="K40:M40"/>
    <mergeCell ref="N40:P40"/>
    <mergeCell ref="B46:D46"/>
    <mergeCell ref="E46:G46"/>
    <mergeCell ref="H46:J46"/>
    <mergeCell ref="K46:M46"/>
    <mergeCell ref="Q8:S8"/>
    <mergeCell ref="Q18:S18"/>
    <mergeCell ref="Q25:S25"/>
    <mergeCell ref="Q34:S34"/>
    <mergeCell ref="Q40:S40"/>
    <mergeCell ref="W8:Y8"/>
    <mergeCell ref="W18:Y18"/>
    <mergeCell ref="W25:Y25"/>
    <mergeCell ref="W34:Y34"/>
    <mergeCell ref="W40:Y40"/>
    <mergeCell ref="Z8:AB8"/>
    <mergeCell ref="Z18:AB18"/>
    <mergeCell ref="Z25:AB25"/>
    <mergeCell ref="Z34:AB34"/>
    <mergeCell ref="Z40:AB40"/>
    <mergeCell ref="AI46:AK46"/>
    <mergeCell ref="AI8:AK8"/>
    <mergeCell ref="AI18:AK18"/>
    <mergeCell ref="AI25:AK25"/>
    <mergeCell ref="AI34:AK34"/>
    <mergeCell ref="AI40:AK40"/>
    <mergeCell ref="AF46:AH46"/>
    <mergeCell ref="AF8:AH8"/>
    <mergeCell ref="AF18:AH18"/>
    <mergeCell ref="AF25:AH25"/>
    <mergeCell ref="AF34:AH34"/>
    <mergeCell ref="AF40:AH40"/>
  </mergeCells>
  <phoneticPr fontId="19" type="noConversion"/>
  <printOptions horizontalCentered="1" verticalCentered="1"/>
  <pageMargins left="0" right="0" top="0" bottom="0" header="0" footer="0"/>
  <pageSetup paperSize="9" scale="37" orientation="landscape" r:id="rId1"/>
  <ignoredErrors>
    <ignoredError sqref="D15 G15 J15 M15 L15 N15:P15 D22:P22 C37:P37 D51:P51 AN37 AN51:AO51 D31 F31:G31 I31:J31 L31:M31 O31:P31 R37 S15 S31 U37 S22 S51 V15 V22 V31 X37 V51 Y31 AA37 Y15 Y22 Y51 AB15 AB22 AB31 AD37 AB51 AE15 AE22 AE31 AE51 AJ37 AH51 AG37 AH30:AH31 AH22 AH15" formula="1"/>
    <ignoredError sqref="N31 K31 H31 E31" formula="1" formulaRange="1"/>
    <ignoredError sqref="B31" formulaRange="1"/>
    <ignoredError sqref="AN21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Humberto Lima</cp:lastModifiedBy>
  <cp:lastPrinted>2026-01-09T18:17:16Z</cp:lastPrinted>
  <dcterms:created xsi:type="dcterms:W3CDTF">2020-12-14T19:05:34Z</dcterms:created>
  <dcterms:modified xsi:type="dcterms:W3CDTF">2026-01-09T18:19:32Z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