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1. Atividades e Resultados - Planilha de Produção\Relatório de Atividades Hospitalar\2025\"/>
    </mc:Choice>
  </mc:AlternateContent>
  <xr:revisionPtr revIDLastSave="0" documentId="8_{2380C828-CE36-4D05-A370-C6956E373B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9" i="2" l="1"/>
  <c r="Z50" i="2"/>
  <c r="Z51" i="2"/>
  <c r="Z48" i="2"/>
  <c r="Z43" i="2"/>
  <c r="Z42" i="2"/>
  <c r="Z37" i="2"/>
  <c r="Z36" i="2"/>
  <c r="AA28" i="2"/>
  <c r="AA29" i="2"/>
  <c r="AA30" i="2"/>
  <c r="AA27" i="2"/>
  <c r="Z28" i="2"/>
  <c r="Z29" i="2"/>
  <c r="Z30" i="2"/>
  <c r="Z31" i="2"/>
  <c r="Z27" i="2"/>
  <c r="Z21" i="2"/>
  <c r="Z22" i="2"/>
  <c r="Z20" i="2"/>
  <c r="Z11" i="2"/>
  <c r="Z12" i="2"/>
  <c r="Z13" i="2"/>
  <c r="Z14" i="2"/>
  <c r="Z15" i="2"/>
  <c r="Z10" i="2"/>
  <c r="Y50" i="2"/>
  <c r="Y49" i="2"/>
  <c r="Y48" i="2"/>
  <c r="X43" i="2"/>
  <c r="Y36" i="2"/>
  <c r="Y37" i="2" s="1"/>
  <c r="Y21" i="2"/>
  <c r="Y20" i="2"/>
  <c r="Y14" i="2"/>
  <c r="Y12" i="2"/>
  <c r="Y11" i="2"/>
  <c r="Y10" i="2"/>
  <c r="W51" i="2"/>
  <c r="W37" i="2"/>
  <c r="X31" i="2"/>
  <c r="Y31" i="2" s="1"/>
  <c r="W31" i="2"/>
  <c r="Y30" i="2"/>
  <c r="Y29" i="2"/>
  <c r="Y28" i="2"/>
  <c r="Y27" i="2"/>
  <c r="W22" i="2"/>
  <c r="W15" i="2"/>
  <c r="X15" i="2" l="1"/>
  <c r="Y15" i="2" s="1"/>
  <c r="Y13" i="2"/>
  <c r="AA31" i="2"/>
  <c r="Y42" i="2"/>
  <c r="Y43" i="2" s="1"/>
  <c r="X22" i="2"/>
  <c r="Y22" i="2" s="1"/>
  <c r="X37" i="2"/>
  <c r="X51" i="2"/>
  <c r="Y51" i="2" s="1"/>
  <c r="V14" i="2"/>
  <c r="V13" i="2"/>
  <c r="V12" i="2"/>
  <c r="V11" i="2"/>
  <c r="V10" i="2"/>
  <c r="T51" i="2"/>
  <c r="T37" i="2"/>
  <c r="U31" i="2"/>
  <c r="T31" i="2"/>
  <c r="V30" i="2"/>
  <c r="V29" i="2"/>
  <c r="V28" i="2"/>
  <c r="V27" i="2"/>
  <c r="T22" i="2"/>
  <c r="T15" i="2"/>
  <c r="V31" i="2" l="1"/>
  <c r="U15" i="2"/>
  <c r="U43" i="2"/>
  <c r="V42" i="2"/>
  <c r="V43" i="2" s="1"/>
  <c r="V21" i="2"/>
  <c r="V49" i="2"/>
  <c r="V50" i="2"/>
  <c r="V20" i="2"/>
  <c r="U22" i="2"/>
  <c r="R37" i="2"/>
  <c r="S14" i="2"/>
  <c r="S13" i="2"/>
  <c r="S12" i="2"/>
  <c r="S10" i="2"/>
  <c r="Q51" i="2"/>
  <c r="S50" i="2"/>
  <c r="S49" i="2"/>
  <c r="S48" i="2"/>
  <c r="R43" i="2"/>
  <c r="Q37" i="2"/>
  <c r="R31" i="2"/>
  <c r="Q31" i="2"/>
  <c r="S30" i="2"/>
  <c r="S29" i="2"/>
  <c r="S28" i="2"/>
  <c r="S27" i="2"/>
  <c r="Q22" i="2"/>
  <c r="S21" i="2"/>
  <c r="R22" i="2"/>
  <c r="Q15" i="2"/>
  <c r="V15" i="2" l="1"/>
  <c r="V22" i="2"/>
  <c r="S31" i="2"/>
  <c r="S22" i="2"/>
  <c r="R15" i="2"/>
  <c r="S15" i="2" s="1"/>
  <c r="R51" i="2"/>
  <c r="S42" i="2"/>
  <c r="S43" i="2" s="1"/>
  <c r="S36" i="2"/>
  <c r="S37" i="2" s="1"/>
  <c r="S20" i="2"/>
  <c r="S11" i="2"/>
  <c r="S51" i="2" l="1"/>
  <c r="AA42" i="2" l="1"/>
  <c r="AA21" i="2" l="1"/>
  <c r="AA20" i="2"/>
  <c r="AA49" i="2"/>
  <c r="AA50" i="2"/>
  <c r="AA14" i="2"/>
  <c r="AA13" i="2"/>
  <c r="AA12" i="2"/>
  <c r="AA11" i="2"/>
  <c r="AA10" i="2"/>
  <c r="C31" i="2" l="1"/>
  <c r="L31" i="2"/>
  <c r="O31" i="2"/>
  <c r="I31" i="2"/>
  <c r="F31" i="2"/>
  <c r="N31" i="2"/>
  <c r="K31" i="2"/>
  <c r="H31" i="2"/>
  <c r="E31" i="2"/>
  <c r="B31" i="2"/>
  <c r="P30" i="2"/>
  <c r="P29" i="2"/>
  <c r="P28" i="2"/>
  <c r="P27" i="2"/>
  <c r="M30" i="2"/>
  <c r="M29" i="2"/>
  <c r="M28" i="2"/>
  <c r="M27" i="2"/>
  <c r="J30" i="2"/>
  <c r="J29" i="2"/>
  <c r="J28" i="2"/>
  <c r="J27" i="2"/>
  <c r="G30" i="2"/>
  <c r="G29" i="2"/>
  <c r="G28" i="2"/>
  <c r="G27" i="2"/>
  <c r="D27" i="2"/>
  <c r="D28" i="2"/>
  <c r="D29" i="2"/>
  <c r="D30" i="2"/>
  <c r="P31" i="2" l="1"/>
  <c r="J31" i="2"/>
  <c r="D31" i="2"/>
  <c r="M31" i="2"/>
  <c r="G31" i="2"/>
  <c r="AB27" i="2"/>
  <c r="AB30" i="2"/>
  <c r="AB29" i="2"/>
  <c r="AB28" i="2"/>
  <c r="C22" i="2" l="1"/>
  <c r="P50" i="2" l="1"/>
  <c r="P49" i="2"/>
  <c r="P48" i="2"/>
  <c r="M50" i="2"/>
  <c r="M49" i="2"/>
  <c r="M48" i="2"/>
  <c r="J50" i="2"/>
  <c r="J49" i="2"/>
  <c r="J48" i="2"/>
  <c r="G50" i="2"/>
  <c r="G49" i="2"/>
  <c r="G48" i="2"/>
  <c r="O51" i="2"/>
  <c r="N51" i="2"/>
  <c r="L51" i="2"/>
  <c r="K51" i="2"/>
  <c r="I51" i="2"/>
  <c r="H51" i="2"/>
  <c r="F51" i="2"/>
  <c r="E51" i="2"/>
  <c r="D50" i="2"/>
  <c r="D49" i="2"/>
  <c r="D48" i="2"/>
  <c r="O43" i="2"/>
  <c r="L43" i="2"/>
  <c r="I43" i="2"/>
  <c r="F43" i="2"/>
  <c r="P42" i="2"/>
  <c r="P43" i="2" s="1"/>
  <c r="M42" i="2"/>
  <c r="M43" i="2" s="1"/>
  <c r="J42" i="2"/>
  <c r="J43" i="2" s="1"/>
  <c r="G42" i="2"/>
  <c r="G43" i="2" s="1"/>
  <c r="D42" i="2"/>
  <c r="D43" i="2" s="1"/>
  <c r="B51" i="2"/>
  <c r="P36" i="2"/>
  <c r="P37" i="2" s="1"/>
  <c r="M36" i="2"/>
  <c r="M37" i="2" s="1"/>
  <c r="J36" i="2"/>
  <c r="J37" i="2" s="1"/>
  <c r="G36" i="2"/>
  <c r="G37" i="2" s="1"/>
  <c r="D36" i="2"/>
  <c r="D37" i="2" s="1"/>
  <c r="O37" i="2"/>
  <c r="N37" i="2"/>
  <c r="L37" i="2"/>
  <c r="K37" i="2"/>
  <c r="I37" i="2"/>
  <c r="H37" i="2"/>
  <c r="F37" i="2"/>
  <c r="E37" i="2"/>
  <c r="C37" i="2"/>
  <c r="B37" i="2"/>
  <c r="N22" i="2"/>
  <c r="P21" i="2"/>
  <c r="P20" i="2"/>
  <c r="M21" i="2"/>
  <c r="M20" i="2"/>
  <c r="J21" i="2"/>
  <c r="J20" i="2"/>
  <c r="G21" i="2"/>
  <c r="G20" i="2"/>
  <c r="K22" i="2"/>
  <c r="H22" i="2"/>
  <c r="E22" i="2"/>
  <c r="D21" i="2"/>
  <c r="D20" i="2"/>
  <c r="B22" i="2"/>
  <c r="P14" i="2"/>
  <c r="P13" i="2"/>
  <c r="P12" i="2"/>
  <c r="P11" i="2"/>
  <c r="P10" i="2"/>
  <c r="N15" i="2"/>
  <c r="M14" i="2"/>
  <c r="M13" i="2"/>
  <c r="M12" i="2"/>
  <c r="M11" i="2"/>
  <c r="M10" i="2"/>
  <c r="K15" i="2"/>
  <c r="J14" i="2"/>
  <c r="J13" i="2"/>
  <c r="J12" i="2"/>
  <c r="J11" i="2"/>
  <c r="J10" i="2"/>
  <c r="H15" i="2"/>
  <c r="G14" i="2"/>
  <c r="G13" i="2"/>
  <c r="G12" i="2"/>
  <c r="G11" i="2"/>
  <c r="G10" i="2"/>
  <c r="D11" i="2"/>
  <c r="D12" i="2"/>
  <c r="D13" i="2"/>
  <c r="D14" i="2"/>
  <c r="D10" i="2"/>
  <c r="E15" i="2"/>
  <c r="B15" i="2"/>
  <c r="L15" i="2"/>
  <c r="I15" i="2"/>
  <c r="M51" i="2" l="1"/>
  <c r="J51" i="2"/>
  <c r="G51" i="2"/>
  <c r="P51" i="2"/>
  <c r="M15" i="2"/>
  <c r="J15" i="2"/>
  <c r="O15" i="2"/>
  <c r="P15" i="2" s="1"/>
  <c r="L22" i="2"/>
  <c r="M22" i="2" s="1"/>
  <c r="I22" i="2"/>
  <c r="J22" i="2" s="1"/>
  <c r="C51" i="2" l="1"/>
  <c r="C43" i="2"/>
  <c r="AA43" i="2" s="1"/>
  <c r="F22" i="2"/>
  <c r="F15" i="2"/>
  <c r="G15" i="2" s="1"/>
  <c r="D51" i="2" l="1"/>
  <c r="G22" i="2"/>
  <c r="D22" i="2"/>
  <c r="AB50" i="2"/>
  <c r="AB49" i="2"/>
  <c r="AB42" i="2"/>
  <c r="AB20" i="2"/>
  <c r="AB21" i="2"/>
  <c r="AB43" i="2" l="1"/>
  <c r="O22" i="2" l="1"/>
  <c r="AA22" i="2" s="1"/>
  <c r="P22" i="2" l="1"/>
  <c r="AB22" i="2"/>
  <c r="C15" i="2"/>
  <c r="AA15" i="2" s="1"/>
  <c r="D15" i="2" l="1"/>
  <c r="AB10" i="2"/>
  <c r="AB13" i="2" l="1"/>
  <c r="AB14" i="2"/>
  <c r="AB12" i="2"/>
  <c r="AB11" i="2"/>
  <c r="AB15" i="2" l="1"/>
  <c r="AB31" i="2" l="1"/>
  <c r="AA36" i="2" l="1"/>
  <c r="U37" i="2" l="1"/>
  <c r="AB36" i="2"/>
  <c r="V36" i="2"/>
  <c r="V37" i="2" s="1"/>
  <c r="AA37" i="2" l="1"/>
  <c r="AB37" i="2" s="1"/>
  <c r="AA48" i="2"/>
  <c r="U51" i="2" l="1"/>
  <c r="AA51" i="2" s="1"/>
  <c r="V48" i="2"/>
  <c r="AB48" i="2"/>
  <c r="V51" i="2" l="1"/>
  <c r="AB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Porfirio Pereira</author>
  </authors>
  <commentList>
    <comment ref="Z10" authorId="0" shapeId="0" xr:uid="{D7270495-A2C0-4801-A663-2C2B49907D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Adiconar o mês de refenrencia.
</t>
        </r>
      </text>
    </comment>
    <comment ref="U36" authorId="0" shapeId="0" xr:uid="{BBEFE185-4283-4A0E-B43B-6A82ECBE0F8B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Por conta do referenciamento do pronto socorro que iniciou dia 16/07/2025 tivemos a queda nos atendimentos.
</t>
        </r>
      </text>
    </comment>
    <comment ref="C48" authorId="0" shapeId="0" xr:uid="{AC037847-047E-4EE5-8767-873A90F23C67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18 colaboradores</t>
        </r>
      </text>
    </comment>
    <comment ref="F48" authorId="0" shapeId="0" xr:uid="{07171B78-7DCE-4734-8910-2B728ACD87FB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28 colaboradores
</t>
        </r>
      </text>
    </comment>
    <comment ref="I48" authorId="0" shapeId="0" xr:uid="{D0503229-4686-428A-8862-C53ACD28A44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14 colaboradores
</t>
        </r>
      </text>
    </comment>
    <comment ref="L48" authorId="0" shapeId="0" xr:uid="{2B1E5968-DCE5-462F-AFDE-E80F015E1875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4
 colaboradores
</t>
        </r>
      </text>
    </comment>
    <comment ref="O48" authorId="0" shapeId="0" xr:uid="{CB783FE5-0779-4BB6-9EF1-BAAED99AAF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4
 colaboradores
</t>
        </r>
      </text>
    </comment>
    <comment ref="U48" authorId="0" shapeId="0" xr:uid="{B9BECDEA-90EA-460C-83E5-59CD864C3A66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7 colaboradores</t>
        </r>
      </text>
    </comment>
    <comment ref="X48" authorId="0" shapeId="0" xr:uid="{F2C75728-1DDF-44EF-A39F-33ABE038A6DE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3 colaboradores
</t>
        </r>
      </text>
    </comment>
    <comment ref="F49" authorId="0" shapeId="0" xr:uid="{16CCC012-E919-416D-AFAC-6DBF14B4695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6 colaboradores</t>
        </r>
      </text>
    </comment>
    <comment ref="I49" authorId="0" shapeId="0" xr:uid="{72034686-6EC0-48CA-AC8B-52F78FEC7B98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</t>
        </r>
      </text>
    </comment>
    <comment ref="L49" authorId="0" shapeId="0" xr:uid="{86839170-E1A0-4A42-A4C8-0D5FDB680E70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
</t>
        </r>
      </text>
    </comment>
    <comment ref="O49" authorId="0" shapeId="0" xr:uid="{58F158CE-BD80-42A2-8F8C-01A6F4C8B930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
</t>
        </r>
      </text>
    </comment>
    <comment ref="R49" authorId="0" shapeId="0" xr:uid="{B37904B6-1134-4C03-8809-93A2760C9A6B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
</t>
        </r>
      </text>
    </comment>
    <comment ref="U49" authorId="0" shapeId="0" xr:uid="{75B2C3CF-62F2-4857-9830-627AC2B41437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6 colaboradores
</t>
        </r>
      </text>
    </comment>
    <comment ref="X49" authorId="0" shapeId="0" xr:uid="{92F1D506-A9F7-4987-A05F-A7143F88FBA9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3 colaboradores
</t>
        </r>
      </text>
    </comment>
  </commentList>
</comments>
</file>

<file path=xl/sharedStrings.xml><?xml version="1.0" encoding="utf-8"?>
<sst xmlns="http://schemas.openxmlformats.org/spreadsheetml/2006/main" count="246" uniqueCount="37">
  <si>
    <t>Janeiro</t>
  </si>
  <si>
    <t>Fevereiro</t>
  </si>
  <si>
    <t>Março</t>
  </si>
  <si>
    <t>Abril</t>
  </si>
  <si>
    <t>Maio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</si>
  <si>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</si>
  <si>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</si>
  <si>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</si>
  <si>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</si>
  <si>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</si>
  <si>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</si>
  <si>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</si>
  <si>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</si>
  <si>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</si>
  <si>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</si>
  <si>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</si>
  <si>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</si>
  <si>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</si>
  <si>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</si>
  <si>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</si>
  <si>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</si>
  <si>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</si>
  <si>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</si>
  <si>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</si>
  <si>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</si>
  <si>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</si>
  <si>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</si>
  <si>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</si>
  <si>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>RTU</t>
  </si>
  <si>
    <t>URO/GINECOLÓGICAS</t>
  </si>
  <si>
    <t>ORTOPÉDICAS</t>
  </si>
  <si>
    <t>ATIVIDADES CIRÚRGICAS
ELETIVAS</t>
  </si>
  <si>
    <t>GERAIS VIDEOLAPAROSCOPIAS - ABERTA OU CONVERTIDA</t>
  </si>
  <si>
    <t>Junho</t>
  </si>
  <si>
    <t>Julho</t>
  </si>
  <si>
    <t>Agosto</t>
  </si>
  <si>
    <t>HOSPITAL MUNICIPAL VEREADOR JOSÉ STOROPOLLI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</si>
</sst>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161924</xdr:rowOff>
    </xdr:from>
    <xdr:to>
      <xdr:col>0</xdr:col>
      <xdr:colOff>2171700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52424"/>
          <a:ext cx="1943101" cy="634065"/>
        </a:xfrm>
        <a:prstGeom prst="rect">
          <a:avLst/>
        </a:prstGeom>
      </xdr:spPr>
    </xdr:pic>
    <xdr:clientData/>
  </xdr:twoCellAnchor>
  <xdr:twoCellAnchor>
    <xdr:from>
      <xdr:col>25</xdr:col>
      <xdr:colOff>212910</xdr:colOff>
      <xdr:row>1</xdr:row>
      <xdr:rowOff>33618</xdr:rowOff>
    </xdr:from>
    <xdr:to>
      <xdr:col>27</xdr:col>
      <xdr:colOff>212910</xdr:colOff>
      <xdr:row>5</xdr:row>
      <xdr:rowOff>184897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8881" y="224118"/>
          <a:ext cx="1165411" cy="1036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4:AB57"/>
  <sheetViews>
    <sheetView showGridLines="0" tabSelected="1" zoomScaleNormal="100" zoomScaleSheetLayoutView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4" sqref="A4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27" width="8.7109375" style="1" customWidth="1"/>
    <col min="28" max="28" width="8.7109375" style="4" customWidth="1"/>
    <col min="29" max="29" width="9.7109375" customWidth="1"/>
  </cols>
  <sheetData>
    <row r="4" spans="1:28" ht="24.75" customHeight="1" x14ac:dyDescent="0.35">
      <c r="A4" s="38"/>
      <c r="B4" s="39" t="s">
        <v>36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6" spans="1:28" ht="15" customHeight="1" thickBot="1" x14ac:dyDescent="0.3">
      <c r="A6" s="36"/>
      <c r="B6" s="36"/>
      <c r="C6" s="36"/>
      <c r="D6" s="36"/>
      <c r="E6" s="36"/>
      <c r="F6" s="36"/>
      <c r="G6" s="20"/>
      <c r="H6" s="20"/>
    </row>
    <row r="7" spans="1:28" ht="20.100000000000001" customHeight="1" thickBot="1" x14ac:dyDescent="0.3">
      <c r="A7" s="26"/>
    </row>
    <row r="8" spans="1:28" ht="20.100000000000001" customHeight="1" thickBot="1" x14ac:dyDescent="0.3">
      <c r="A8" s="34" t="s">
        <v>23</v>
      </c>
      <c r="B8" s="27" t="s">
        <v>0</v>
      </c>
      <c r="C8" s="28"/>
      <c r="D8" s="29"/>
      <c r="E8" s="27" t="s">
        <v>1</v>
      </c>
      <c r="F8" s="28"/>
      <c r="G8" s="29"/>
      <c r="H8" s="27" t="s">
        <v>2</v>
      </c>
      <c r="I8" s="28"/>
      <c r="J8" s="29"/>
      <c r="K8" s="27" t="s">
        <v>3</v>
      </c>
      <c r="L8" s="28"/>
      <c r="M8" s="29"/>
      <c r="N8" s="27" t="s">
        <v>4</v>
      </c>
      <c r="O8" s="28"/>
      <c r="P8" s="29"/>
      <c r="Q8" s="27" t="s">
        <v>33</v>
      </c>
      <c r="R8" s="28"/>
      <c r="S8" s="29"/>
      <c r="T8" s="27" t="s">
        <v>34</v>
      </c>
      <c r="U8" s="28"/>
      <c r="V8" s="29"/>
      <c r="W8" s="27" t="s">
        <v>35</v>
      </c>
      <c r="X8" s="28"/>
      <c r="Y8" s="29"/>
      <c r="Z8" s="27" t="s">
        <v>5</v>
      </c>
      <c r="AA8" s="28"/>
      <c r="AB8" s="29"/>
    </row>
    <row r="9" spans="1:28" ht="15.75" thickBot="1" x14ac:dyDescent="0.3">
      <c r="A9" s="35"/>
      <c r="B9" s="2" t="s">
        <v>22</v>
      </c>
      <c r="C9" s="2" t="s">
        <v>7</v>
      </c>
      <c r="D9" s="5" t="s">
        <v>8</v>
      </c>
      <c r="E9" s="2" t="s">
        <v>22</v>
      </c>
      <c r="F9" s="2" t="s">
        <v>7</v>
      </c>
      <c r="G9" s="5" t="s">
        <v>8</v>
      </c>
      <c r="H9" s="2" t="s">
        <v>22</v>
      </c>
      <c r="I9" s="2" t="s">
        <v>7</v>
      </c>
      <c r="J9" s="5" t="s">
        <v>8</v>
      </c>
      <c r="K9" s="2" t="s">
        <v>22</v>
      </c>
      <c r="L9" s="2" t="s">
        <v>7</v>
      </c>
      <c r="M9" s="5" t="s">
        <v>8</v>
      </c>
      <c r="N9" s="2" t="s">
        <v>22</v>
      </c>
      <c r="O9" s="2" t="s">
        <v>7</v>
      </c>
      <c r="P9" s="5" t="s">
        <v>8</v>
      </c>
      <c r="Q9" s="2" t="s">
        <v>22</v>
      </c>
      <c r="R9" s="2" t="s">
        <v>7</v>
      </c>
      <c r="S9" s="5" t="s">
        <v>8</v>
      </c>
      <c r="T9" s="2" t="s">
        <v>22</v>
      </c>
      <c r="U9" s="2" t="s">
        <v>7</v>
      </c>
      <c r="V9" s="5" t="s">
        <v>8</v>
      </c>
      <c r="W9" s="2" t="s">
        <v>22</v>
      </c>
      <c r="X9" s="2" t="s">
        <v>7</v>
      </c>
      <c r="Y9" s="5" t="s">
        <v>8</v>
      </c>
      <c r="Z9" s="2" t="s">
        <v>6</v>
      </c>
      <c r="AA9" s="2" t="s">
        <v>7</v>
      </c>
      <c r="AB9" s="5" t="s">
        <v>8</v>
      </c>
    </row>
    <row r="10" spans="1:28" ht="20.100000000000001" customHeight="1" thickBot="1" x14ac:dyDescent="0.3">
      <c r="A10" s="10" t="s">
        <v>10</v>
      </c>
      <c r="B10" s="9">
        <v>240</v>
      </c>
      <c r="C10" s="9">
        <v>424</v>
      </c>
      <c r="D10" s="21">
        <f>C10/B10*100%</f>
        <v>1.7666666666666666</v>
      </c>
      <c r="E10" s="9">
        <v>240</v>
      </c>
      <c r="F10" s="9">
        <v>458</v>
      </c>
      <c r="G10" s="21">
        <f>F10/E10*100%</f>
        <v>1.9083333333333334</v>
      </c>
      <c r="H10" s="9">
        <v>240</v>
      </c>
      <c r="I10" s="9">
        <v>447</v>
      </c>
      <c r="J10" s="21">
        <f>I10/H10*100%</f>
        <v>1.8625</v>
      </c>
      <c r="K10" s="9">
        <v>240</v>
      </c>
      <c r="L10" s="9">
        <v>546</v>
      </c>
      <c r="M10" s="21">
        <f>L10/K10*100%</f>
        <v>2.2749999999999999</v>
      </c>
      <c r="N10" s="9">
        <v>240</v>
      </c>
      <c r="O10" s="9">
        <v>548</v>
      </c>
      <c r="P10" s="21">
        <f>O10/N10*100%</f>
        <v>2.2833333333333332</v>
      </c>
      <c r="Q10" s="9">
        <v>240</v>
      </c>
      <c r="R10" s="9">
        <v>489</v>
      </c>
      <c r="S10" s="21">
        <f>R10/Q10*100%</f>
        <v>2.0375000000000001</v>
      </c>
      <c r="T10" s="9">
        <v>240</v>
      </c>
      <c r="U10" s="9">
        <v>450</v>
      </c>
      <c r="V10" s="21">
        <f>U10/T10*100%</f>
        <v>1.875</v>
      </c>
      <c r="W10" s="9">
        <v>240</v>
      </c>
      <c r="X10" s="9">
        <v>398</v>
      </c>
      <c r="Y10" s="21">
        <f>X10/W10*100%</f>
        <v>1.6583333333333334</v>
      </c>
      <c r="Z10" s="8">
        <f>B10+E10+H10+K10+N10+Q10+T10+W10</f>
        <v>1920</v>
      </c>
      <c r="AA10" s="8">
        <f>C10+F10+I10+L10+O10+R10+U10+X10</f>
        <v>3760</v>
      </c>
      <c r="AB10" s="11">
        <f>AA10/Z10*100%</f>
        <v>1.9583333333333333</v>
      </c>
    </row>
    <row r="11" spans="1:28" ht="20.100000000000001" customHeight="1" thickBot="1" x14ac:dyDescent="0.3">
      <c r="A11" s="10" t="s">
        <v>11</v>
      </c>
      <c r="B11" s="9">
        <v>255</v>
      </c>
      <c r="C11" s="9">
        <v>389</v>
      </c>
      <c r="D11" s="21">
        <f t="shared" ref="D11:D15" si="0">C11/B11*100%</f>
        <v>1.5254901960784313</v>
      </c>
      <c r="E11" s="9">
        <v>255</v>
      </c>
      <c r="F11" s="9">
        <v>383</v>
      </c>
      <c r="G11" s="21">
        <f t="shared" ref="G11:G15" si="1">F11/E11*100%</f>
        <v>1.5019607843137255</v>
      </c>
      <c r="H11" s="9">
        <v>255</v>
      </c>
      <c r="I11" s="9">
        <v>422</v>
      </c>
      <c r="J11" s="21">
        <f t="shared" ref="J11:J15" si="2">I11/H11*100%</f>
        <v>1.6549019607843136</v>
      </c>
      <c r="K11" s="9">
        <v>255</v>
      </c>
      <c r="L11" s="9">
        <v>438</v>
      </c>
      <c r="M11" s="21">
        <f t="shared" ref="M11:M15" si="3">L11/K11*100%</f>
        <v>1.7176470588235293</v>
      </c>
      <c r="N11" s="9">
        <v>255</v>
      </c>
      <c r="O11" s="9">
        <v>419</v>
      </c>
      <c r="P11" s="21">
        <f t="shared" ref="P11:P15" si="4">O11/N11*100%</f>
        <v>1.6431372549019607</v>
      </c>
      <c r="Q11" s="9">
        <v>255</v>
      </c>
      <c r="R11" s="9">
        <v>384</v>
      </c>
      <c r="S11" s="21">
        <f t="shared" ref="S11:S15" si="5">R11/Q11*100%</f>
        <v>1.5058823529411764</v>
      </c>
      <c r="T11" s="9">
        <v>255</v>
      </c>
      <c r="U11" s="9">
        <v>371</v>
      </c>
      <c r="V11" s="21">
        <f t="shared" ref="V11:V15" si="6">U11/T11*100%</f>
        <v>1.4549019607843137</v>
      </c>
      <c r="W11" s="9">
        <v>255</v>
      </c>
      <c r="X11" s="9">
        <v>392</v>
      </c>
      <c r="Y11" s="21">
        <f t="shared" ref="Y11:Y15" si="7">X11/W11*100%</f>
        <v>1.5372549019607844</v>
      </c>
      <c r="Z11" s="8">
        <f t="shared" ref="Z11:Z15" si="8">B11+E11+H11+K11+N11+Q11+T11+W11</f>
        <v>2040</v>
      </c>
      <c r="AA11" s="8">
        <f t="shared" ref="AA11:AA15" si="9">C11+F11+I11+L11+O11+R11+U11+X11</f>
        <v>3198</v>
      </c>
      <c r="AB11" s="11">
        <f>AA11/Z11*100%</f>
        <v>1.5676470588235294</v>
      </c>
    </row>
    <row r="12" spans="1:28" ht="20.100000000000001" customHeight="1" thickBot="1" x14ac:dyDescent="0.3">
      <c r="A12" s="10" t="s">
        <v>12</v>
      </c>
      <c r="B12" s="9">
        <v>215</v>
      </c>
      <c r="C12" s="9">
        <v>178</v>
      </c>
      <c r="D12" s="21">
        <f t="shared" si="0"/>
        <v>0.82790697674418601</v>
      </c>
      <c r="E12" s="9">
        <v>215</v>
      </c>
      <c r="F12" s="9">
        <v>170</v>
      </c>
      <c r="G12" s="21">
        <f t="shared" si="1"/>
        <v>0.79069767441860461</v>
      </c>
      <c r="H12" s="9">
        <v>215</v>
      </c>
      <c r="I12" s="9">
        <v>192</v>
      </c>
      <c r="J12" s="21">
        <f t="shared" si="2"/>
        <v>0.89302325581395348</v>
      </c>
      <c r="K12" s="9">
        <v>215</v>
      </c>
      <c r="L12" s="9">
        <v>202</v>
      </c>
      <c r="M12" s="21">
        <f t="shared" si="3"/>
        <v>0.93953488372093019</v>
      </c>
      <c r="N12" s="9">
        <v>215</v>
      </c>
      <c r="O12" s="9">
        <v>216</v>
      </c>
      <c r="P12" s="21">
        <f t="shared" si="4"/>
        <v>1.0046511627906978</v>
      </c>
      <c r="Q12" s="9">
        <v>215</v>
      </c>
      <c r="R12" s="9">
        <v>202</v>
      </c>
      <c r="S12" s="21">
        <f t="shared" si="5"/>
        <v>0.93953488372093019</v>
      </c>
      <c r="T12" s="9">
        <v>215</v>
      </c>
      <c r="U12" s="9">
        <v>190</v>
      </c>
      <c r="V12" s="21">
        <f t="shared" si="6"/>
        <v>0.88372093023255816</v>
      </c>
      <c r="W12" s="9">
        <v>215</v>
      </c>
      <c r="X12" s="9">
        <v>188</v>
      </c>
      <c r="Y12" s="21">
        <f t="shared" si="7"/>
        <v>0.87441860465116283</v>
      </c>
      <c r="Z12" s="8">
        <f t="shared" si="8"/>
        <v>1720</v>
      </c>
      <c r="AA12" s="8">
        <f t="shared" si="9"/>
        <v>1538</v>
      </c>
      <c r="AB12" s="11">
        <f>AA12/Z12*100%</f>
        <v>0.89418604651162792</v>
      </c>
    </row>
    <row r="13" spans="1:28" ht="20.100000000000001" customHeight="1" thickBot="1" x14ac:dyDescent="0.3">
      <c r="A13" s="10" t="s">
        <v>13</v>
      </c>
      <c r="B13" s="9">
        <v>160</v>
      </c>
      <c r="C13" s="9">
        <v>119</v>
      </c>
      <c r="D13" s="21">
        <f t="shared" si="0"/>
        <v>0.74375000000000002</v>
      </c>
      <c r="E13" s="9">
        <v>160</v>
      </c>
      <c r="F13" s="9">
        <v>122</v>
      </c>
      <c r="G13" s="21">
        <f t="shared" si="1"/>
        <v>0.76249999999999996</v>
      </c>
      <c r="H13" s="9">
        <v>160</v>
      </c>
      <c r="I13" s="9">
        <v>161</v>
      </c>
      <c r="J13" s="21">
        <f t="shared" si="2"/>
        <v>1.0062500000000001</v>
      </c>
      <c r="K13" s="9">
        <v>160</v>
      </c>
      <c r="L13" s="9">
        <v>187</v>
      </c>
      <c r="M13" s="21">
        <f t="shared" si="3"/>
        <v>1.16875</v>
      </c>
      <c r="N13" s="9">
        <v>160</v>
      </c>
      <c r="O13" s="9">
        <v>190</v>
      </c>
      <c r="P13" s="21">
        <f t="shared" si="4"/>
        <v>1.1875</v>
      </c>
      <c r="Q13" s="9">
        <v>160</v>
      </c>
      <c r="R13" s="9">
        <v>154</v>
      </c>
      <c r="S13" s="21">
        <f t="shared" si="5"/>
        <v>0.96250000000000002</v>
      </c>
      <c r="T13" s="9">
        <v>160</v>
      </c>
      <c r="U13" s="9">
        <v>152</v>
      </c>
      <c r="V13" s="21">
        <f t="shared" si="6"/>
        <v>0.95</v>
      </c>
      <c r="W13" s="9">
        <v>160</v>
      </c>
      <c r="X13" s="9">
        <v>151</v>
      </c>
      <c r="Y13" s="21">
        <f t="shared" si="7"/>
        <v>0.94374999999999998</v>
      </c>
      <c r="Z13" s="8">
        <f t="shared" si="8"/>
        <v>1280</v>
      </c>
      <c r="AA13" s="8">
        <f t="shared" si="9"/>
        <v>1236</v>
      </c>
      <c r="AB13" s="11">
        <f t="shared" ref="AB13:AB15" si="10">AA13/Z13*100%</f>
        <v>0.96562499999999996</v>
      </c>
    </row>
    <row r="14" spans="1:28" ht="20.100000000000001" customHeight="1" thickBot="1" x14ac:dyDescent="0.3">
      <c r="A14" s="10" t="s">
        <v>14</v>
      </c>
      <c r="B14" s="9">
        <v>15</v>
      </c>
      <c r="C14" s="9">
        <v>7</v>
      </c>
      <c r="D14" s="21">
        <f t="shared" si="0"/>
        <v>0.46666666666666667</v>
      </c>
      <c r="E14" s="9">
        <v>15</v>
      </c>
      <c r="F14" s="9">
        <v>6</v>
      </c>
      <c r="G14" s="21">
        <f t="shared" si="1"/>
        <v>0.4</v>
      </c>
      <c r="H14" s="9">
        <v>15</v>
      </c>
      <c r="I14" s="9">
        <v>4</v>
      </c>
      <c r="J14" s="21">
        <f t="shared" si="2"/>
        <v>0.26666666666666666</v>
      </c>
      <c r="K14" s="9">
        <v>15</v>
      </c>
      <c r="L14" s="9">
        <v>12</v>
      </c>
      <c r="M14" s="21">
        <f t="shared" si="3"/>
        <v>0.8</v>
      </c>
      <c r="N14" s="9">
        <v>15</v>
      </c>
      <c r="O14" s="9">
        <v>12</v>
      </c>
      <c r="P14" s="21">
        <f t="shared" si="4"/>
        <v>0.8</v>
      </c>
      <c r="Q14" s="9">
        <v>15</v>
      </c>
      <c r="R14" s="9">
        <v>7</v>
      </c>
      <c r="S14" s="21">
        <f t="shared" si="5"/>
        <v>0.46666666666666667</v>
      </c>
      <c r="T14" s="9">
        <v>15</v>
      </c>
      <c r="U14" s="9">
        <v>6</v>
      </c>
      <c r="V14" s="21">
        <f t="shared" si="6"/>
        <v>0.4</v>
      </c>
      <c r="W14" s="9">
        <v>15</v>
      </c>
      <c r="X14" s="9">
        <v>9</v>
      </c>
      <c r="Y14" s="21">
        <f t="shared" si="7"/>
        <v>0.6</v>
      </c>
      <c r="Z14" s="8">
        <f t="shared" si="8"/>
        <v>120</v>
      </c>
      <c r="AA14" s="8">
        <f t="shared" si="9"/>
        <v>63</v>
      </c>
      <c r="AB14" s="11">
        <f t="shared" si="10"/>
        <v>0.52500000000000002</v>
      </c>
    </row>
    <row r="15" spans="1:28" s="3" customFormat="1" ht="20.100000000000001" customHeight="1" thickBot="1" x14ac:dyDescent="0.3">
      <c r="A15" s="12" t="s">
        <v>5</v>
      </c>
      <c r="B15" s="8">
        <f>SUM(B10:B14)</f>
        <v>885</v>
      </c>
      <c r="C15" s="8">
        <f t="shared" ref="C15:F15" si="11">SUM(C10:C14)</f>
        <v>1117</v>
      </c>
      <c r="D15" s="11">
        <f t="shared" si="0"/>
        <v>1.2621468926553672</v>
      </c>
      <c r="E15" s="8">
        <f>SUM(E10:E14)</f>
        <v>885</v>
      </c>
      <c r="F15" s="8">
        <f t="shared" si="11"/>
        <v>1139</v>
      </c>
      <c r="G15" s="11">
        <f t="shared" si="1"/>
        <v>1.2870056497175142</v>
      </c>
      <c r="H15" s="8">
        <f>SUM(H10:H14)</f>
        <v>885</v>
      </c>
      <c r="I15" s="8">
        <f t="shared" ref="I15:L15" si="12">SUM(I10:I14)</f>
        <v>1226</v>
      </c>
      <c r="J15" s="11">
        <f t="shared" si="2"/>
        <v>1.3853107344632769</v>
      </c>
      <c r="K15" s="8">
        <f>SUM(K10:K14)</f>
        <v>885</v>
      </c>
      <c r="L15" s="8">
        <f t="shared" si="12"/>
        <v>1385</v>
      </c>
      <c r="M15" s="11">
        <f t="shared" si="3"/>
        <v>1.5649717514124293</v>
      </c>
      <c r="N15" s="8">
        <f>SUM(N10:N14)</f>
        <v>885</v>
      </c>
      <c r="O15" s="8">
        <f t="shared" ref="O15" si="13">SUM(O10:O14)</f>
        <v>1385</v>
      </c>
      <c r="P15" s="11">
        <f t="shared" si="4"/>
        <v>1.5649717514124293</v>
      </c>
      <c r="Q15" s="8">
        <f>SUM(Q10:Q14)</f>
        <v>885</v>
      </c>
      <c r="R15" s="8">
        <f t="shared" ref="R15" si="14">SUM(R10:R14)</f>
        <v>1236</v>
      </c>
      <c r="S15" s="11">
        <f t="shared" si="5"/>
        <v>1.3966101694915254</v>
      </c>
      <c r="T15" s="8">
        <f>SUM(T10:T14)</f>
        <v>885</v>
      </c>
      <c r="U15" s="8">
        <f t="shared" ref="U15" si="15">SUM(U10:U14)</f>
        <v>1169</v>
      </c>
      <c r="V15" s="11">
        <f t="shared" si="6"/>
        <v>1.3209039548022599</v>
      </c>
      <c r="W15" s="8">
        <f>SUM(W10:W14)</f>
        <v>885</v>
      </c>
      <c r="X15" s="8">
        <f t="shared" ref="X15" si="16">SUM(X10:X14)</f>
        <v>1138</v>
      </c>
      <c r="Y15" s="11">
        <f t="shared" si="7"/>
        <v>1.2858757062146893</v>
      </c>
      <c r="Z15" s="8">
        <f t="shared" si="8"/>
        <v>7080</v>
      </c>
      <c r="AA15" s="8">
        <f t="shared" si="9"/>
        <v>9795</v>
      </c>
      <c r="AB15" s="11">
        <f t="shared" si="10"/>
        <v>1.3834745762711864</v>
      </c>
    </row>
    <row r="16" spans="1:28" ht="20.100000000000001" customHeight="1" thickBot="1" x14ac:dyDescent="0.3">
      <c r="A16" s="13"/>
      <c r="B16" s="14"/>
      <c r="C16" s="14"/>
      <c r="D16" s="22"/>
      <c r="E16" s="14"/>
      <c r="F16" s="14"/>
      <c r="G16" s="14"/>
      <c r="H16" s="14"/>
      <c r="I16" s="14"/>
      <c r="J16" s="14"/>
      <c r="K16" s="14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  <c r="AA16" s="14"/>
      <c r="AB16" s="15"/>
    </row>
    <row r="17" spans="1:28" ht="20.100000000000001" customHeight="1" thickBo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20.100000000000001" customHeight="1" thickBot="1" x14ac:dyDescent="0.3">
      <c r="A18" s="34" t="s">
        <v>24</v>
      </c>
      <c r="B18" s="27" t="s">
        <v>0</v>
      </c>
      <c r="C18" s="28"/>
      <c r="D18" s="29"/>
      <c r="E18" s="27" t="s">
        <v>1</v>
      </c>
      <c r="F18" s="28"/>
      <c r="G18" s="29"/>
      <c r="H18" s="27" t="s">
        <v>2</v>
      </c>
      <c r="I18" s="28"/>
      <c r="J18" s="29"/>
      <c r="K18" s="27" t="s">
        <v>3</v>
      </c>
      <c r="L18" s="28"/>
      <c r="M18" s="29"/>
      <c r="N18" s="27" t="s">
        <v>4</v>
      </c>
      <c r="O18" s="28"/>
      <c r="P18" s="29"/>
      <c r="Q18" s="27" t="s">
        <v>33</v>
      </c>
      <c r="R18" s="28"/>
      <c r="S18" s="29"/>
      <c r="T18" s="27" t="s">
        <v>34</v>
      </c>
      <c r="U18" s="28"/>
      <c r="V18" s="29"/>
      <c r="W18" s="27" t="s">
        <v>35</v>
      </c>
      <c r="X18" s="28"/>
      <c r="Y18" s="29"/>
      <c r="Z18" s="30" t="s">
        <v>5</v>
      </c>
      <c r="AA18" s="31"/>
      <c r="AB18" s="32"/>
    </row>
    <row r="19" spans="1:28" s="25" customFormat="1" ht="15.75" thickBot="1" x14ac:dyDescent="0.3">
      <c r="A19" s="35"/>
      <c r="B19" s="2" t="s">
        <v>22</v>
      </c>
      <c r="C19" s="23" t="s">
        <v>7</v>
      </c>
      <c r="D19" s="5" t="s">
        <v>8</v>
      </c>
      <c r="E19" s="2" t="s">
        <v>22</v>
      </c>
      <c r="F19" s="2" t="s">
        <v>7</v>
      </c>
      <c r="G19" s="5" t="s">
        <v>8</v>
      </c>
      <c r="H19" s="2" t="s">
        <v>22</v>
      </c>
      <c r="I19" s="2" t="s">
        <v>7</v>
      </c>
      <c r="J19" s="5" t="s">
        <v>8</v>
      </c>
      <c r="K19" s="2" t="s">
        <v>22</v>
      </c>
      <c r="L19" s="2" t="s">
        <v>7</v>
      </c>
      <c r="M19" s="5" t="s">
        <v>8</v>
      </c>
      <c r="N19" s="2" t="s">
        <v>22</v>
      </c>
      <c r="O19" s="2" t="s">
        <v>7</v>
      </c>
      <c r="P19" s="5" t="s">
        <v>8</v>
      </c>
      <c r="Q19" s="2" t="s">
        <v>22</v>
      </c>
      <c r="R19" s="2" t="s">
        <v>7</v>
      </c>
      <c r="S19" s="5" t="s">
        <v>8</v>
      </c>
      <c r="T19" s="2" t="s">
        <v>22</v>
      </c>
      <c r="U19" s="2" t="s">
        <v>7</v>
      </c>
      <c r="V19" s="5" t="s">
        <v>8</v>
      </c>
      <c r="W19" s="2" t="s">
        <v>22</v>
      </c>
      <c r="X19" s="2" t="s">
        <v>7</v>
      </c>
      <c r="Y19" s="5" t="s">
        <v>8</v>
      </c>
      <c r="Z19" s="23" t="s">
        <v>6</v>
      </c>
      <c r="AA19" s="23" t="s">
        <v>7</v>
      </c>
      <c r="AB19" s="24" t="s">
        <v>8</v>
      </c>
    </row>
    <row r="20" spans="1:28" ht="20.100000000000001" customHeight="1" thickBot="1" x14ac:dyDescent="0.3">
      <c r="A20" s="10" t="s">
        <v>15</v>
      </c>
      <c r="B20" s="9">
        <v>500</v>
      </c>
      <c r="C20" s="9">
        <v>340</v>
      </c>
      <c r="D20" s="21">
        <f>C20/B20*100%</f>
        <v>0.68</v>
      </c>
      <c r="E20" s="9">
        <v>500</v>
      </c>
      <c r="F20" s="9">
        <v>303</v>
      </c>
      <c r="G20" s="21">
        <f>F20/E20*100%</f>
        <v>0.60599999999999998</v>
      </c>
      <c r="H20" s="9">
        <v>500</v>
      </c>
      <c r="I20" s="9">
        <v>341</v>
      </c>
      <c r="J20" s="21">
        <f>I20/H20*100%</f>
        <v>0.68200000000000005</v>
      </c>
      <c r="K20" s="9">
        <v>500</v>
      </c>
      <c r="L20" s="9">
        <v>374</v>
      </c>
      <c r="M20" s="21">
        <f>L20/K20*100%</f>
        <v>0.748</v>
      </c>
      <c r="N20" s="9">
        <v>500</v>
      </c>
      <c r="O20" s="9">
        <v>341</v>
      </c>
      <c r="P20" s="21">
        <f>O20/N20*100%</f>
        <v>0.68200000000000005</v>
      </c>
      <c r="Q20" s="9">
        <v>500</v>
      </c>
      <c r="R20" s="9">
        <v>271</v>
      </c>
      <c r="S20" s="21">
        <f>R20/Q20*100%</f>
        <v>0.54200000000000004</v>
      </c>
      <c r="T20" s="9">
        <v>500</v>
      </c>
      <c r="U20" s="9">
        <v>327</v>
      </c>
      <c r="V20" s="21">
        <f>U20/T20*100%</f>
        <v>0.65400000000000003</v>
      </c>
      <c r="W20" s="9">
        <v>500</v>
      </c>
      <c r="X20" s="9">
        <v>322</v>
      </c>
      <c r="Y20" s="21">
        <f>X20/W20*100%</f>
        <v>0.64400000000000002</v>
      </c>
      <c r="Z20" s="8">
        <f>B20+E20+H20+K20+N20+Q20+T20+W20</f>
        <v>4000</v>
      </c>
      <c r="AA20" s="8">
        <f>SUM(C20+F20+I20+L20+O20+R20+U20+X20)</f>
        <v>2619</v>
      </c>
      <c r="AB20" s="11">
        <f>AA20/Z20*100%</f>
        <v>0.65475000000000005</v>
      </c>
    </row>
    <row r="21" spans="1:28" ht="20.100000000000001" customHeight="1" thickBot="1" x14ac:dyDescent="0.3">
      <c r="A21" s="10" t="s">
        <v>9</v>
      </c>
      <c r="B21" s="9">
        <v>1400</v>
      </c>
      <c r="C21" s="9">
        <v>1415</v>
      </c>
      <c r="D21" s="21">
        <f t="shared" ref="D21:D22" si="17">C21/B21*100%</f>
        <v>1.0107142857142857</v>
      </c>
      <c r="E21" s="9">
        <v>1400</v>
      </c>
      <c r="F21" s="9">
        <v>1549</v>
      </c>
      <c r="G21" s="21">
        <f t="shared" ref="G21:G22" si="18">F21/E21*100%</f>
        <v>1.1064285714285715</v>
      </c>
      <c r="H21" s="9">
        <v>1400</v>
      </c>
      <c r="I21" s="9">
        <v>1661</v>
      </c>
      <c r="J21" s="21">
        <f t="shared" ref="J21:J22" si="19">I21/H21*100%</f>
        <v>1.1864285714285714</v>
      </c>
      <c r="K21" s="9">
        <v>1400</v>
      </c>
      <c r="L21" s="9">
        <v>1469</v>
      </c>
      <c r="M21" s="21">
        <f t="shared" ref="M21:M22" si="20">L21/K21*100%</f>
        <v>1.0492857142857144</v>
      </c>
      <c r="N21" s="9">
        <v>1400</v>
      </c>
      <c r="O21" s="9">
        <v>1838</v>
      </c>
      <c r="P21" s="21">
        <f t="shared" ref="P21:P22" si="21">O21/N21*100%</f>
        <v>1.3128571428571429</v>
      </c>
      <c r="Q21" s="9">
        <v>1400</v>
      </c>
      <c r="R21" s="9">
        <v>1614</v>
      </c>
      <c r="S21" s="21">
        <f t="shared" ref="S21:S22" si="22">R21/Q21*100%</f>
        <v>1.1528571428571428</v>
      </c>
      <c r="T21" s="9">
        <v>1400</v>
      </c>
      <c r="U21" s="9">
        <v>1608</v>
      </c>
      <c r="V21" s="21">
        <f t="shared" ref="V21:V22" si="23">U21/T21*100%</f>
        <v>1.1485714285714286</v>
      </c>
      <c r="W21" s="9">
        <v>1400</v>
      </c>
      <c r="X21" s="9">
        <v>1668</v>
      </c>
      <c r="Y21" s="21">
        <f t="shared" ref="Y21:Y22" si="24">X21/W21*100%</f>
        <v>1.1914285714285715</v>
      </c>
      <c r="Z21" s="8">
        <f t="shared" ref="Z21:Z22" si="25">B21+E21+H21+K21+N21+Q21+T21+W21</f>
        <v>11200</v>
      </c>
      <c r="AA21" s="8">
        <f t="shared" ref="AA21:AA22" si="26">SUM(C21+F21+I21+L21+O21+R21+U21+X21)</f>
        <v>12822</v>
      </c>
      <c r="AB21" s="11">
        <f t="shared" ref="AB21:AB22" si="27">AA21/Z21*100%</f>
        <v>1.1448214285714287</v>
      </c>
    </row>
    <row r="22" spans="1:28" s="6" customFormat="1" ht="20.100000000000001" customHeight="1" thickBot="1" x14ac:dyDescent="0.3">
      <c r="A22" s="12" t="s">
        <v>5</v>
      </c>
      <c r="B22" s="8">
        <f>SUM(B20:B21)</f>
        <v>1900</v>
      </c>
      <c r="C22" s="8">
        <f>SUM(C20:C21)</f>
        <v>1755</v>
      </c>
      <c r="D22" s="11">
        <f t="shared" si="17"/>
        <v>0.92368421052631577</v>
      </c>
      <c r="E22" s="8">
        <f>SUM(E20:E21)</f>
        <v>1900</v>
      </c>
      <c r="F22" s="8">
        <f>SUM(F20:F21)</f>
        <v>1852</v>
      </c>
      <c r="G22" s="11">
        <f t="shared" si="18"/>
        <v>0.97473684210526312</v>
      </c>
      <c r="H22" s="8">
        <f>SUM(H20:H21)</f>
        <v>1900</v>
      </c>
      <c r="I22" s="8">
        <f>SUM(I20:I21)</f>
        <v>2002</v>
      </c>
      <c r="J22" s="11">
        <f t="shared" si="19"/>
        <v>1.0536842105263158</v>
      </c>
      <c r="K22" s="8">
        <f>SUM(K20:K21)</f>
        <v>1900</v>
      </c>
      <c r="L22" s="8">
        <f>SUM(L20:L21)</f>
        <v>1843</v>
      </c>
      <c r="M22" s="11">
        <f t="shared" si="20"/>
        <v>0.97</v>
      </c>
      <c r="N22" s="8">
        <f>SUM(N20:N21)</f>
        <v>1900</v>
      </c>
      <c r="O22" s="8">
        <f>SUM(O20:O21)</f>
        <v>2179</v>
      </c>
      <c r="P22" s="11">
        <f t="shared" si="21"/>
        <v>1.1468421052631579</v>
      </c>
      <c r="Q22" s="8">
        <f>SUM(Q20:Q21)</f>
        <v>1900</v>
      </c>
      <c r="R22" s="8">
        <f>SUM(R20:R21)</f>
        <v>1885</v>
      </c>
      <c r="S22" s="11">
        <f t="shared" si="22"/>
        <v>0.99210526315789471</v>
      </c>
      <c r="T22" s="8">
        <f>SUM(T20:T21)</f>
        <v>1900</v>
      </c>
      <c r="U22" s="8">
        <f>SUM(U20:U21)</f>
        <v>1935</v>
      </c>
      <c r="V22" s="11">
        <f t="shared" si="23"/>
        <v>1.0184210526315789</v>
      </c>
      <c r="W22" s="8">
        <f>SUM(W20:W21)</f>
        <v>1900</v>
      </c>
      <c r="X22" s="8">
        <f>SUM(X20:X21)</f>
        <v>1990</v>
      </c>
      <c r="Y22" s="11">
        <f t="shared" si="24"/>
        <v>1.0473684210526315</v>
      </c>
      <c r="Z22" s="8">
        <f t="shared" si="25"/>
        <v>15200</v>
      </c>
      <c r="AA22" s="8">
        <f t="shared" si="26"/>
        <v>15441</v>
      </c>
      <c r="AB22" s="11">
        <f t="shared" si="27"/>
        <v>1.0158552631578948</v>
      </c>
    </row>
    <row r="23" spans="1:28" ht="20.100000000000001" customHeight="1" x14ac:dyDescent="0.25">
      <c r="A23" s="16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</row>
    <row r="24" spans="1:28" ht="20.100000000000001" customHeight="1" thickBot="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28" ht="20.100000000000001" customHeight="1" thickBot="1" x14ac:dyDescent="0.3">
      <c r="A25" s="34" t="s">
        <v>31</v>
      </c>
      <c r="B25" s="27" t="s">
        <v>0</v>
      </c>
      <c r="C25" s="28"/>
      <c r="D25" s="29"/>
      <c r="E25" s="27" t="s">
        <v>1</v>
      </c>
      <c r="F25" s="28"/>
      <c r="G25" s="29"/>
      <c r="H25" s="27" t="s">
        <v>2</v>
      </c>
      <c r="I25" s="28"/>
      <c r="J25" s="29"/>
      <c r="K25" s="27" t="s">
        <v>3</v>
      </c>
      <c r="L25" s="28"/>
      <c r="M25" s="29"/>
      <c r="N25" s="27" t="s">
        <v>4</v>
      </c>
      <c r="O25" s="28"/>
      <c r="P25" s="29"/>
      <c r="Q25" s="27" t="s">
        <v>33</v>
      </c>
      <c r="R25" s="28"/>
      <c r="S25" s="29"/>
      <c r="T25" s="27" t="s">
        <v>34</v>
      </c>
      <c r="U25" s="28"/>
      <c r="V25" s="29"/>
      <c r="W25" s="27" t="s">
        <v>35</v>
      </c>
      <c r="X25" s="28"/>
      <c r="Y25" s="29"/>
      <c r="Z25" s="30" t="s">
        <v>5</v>
      </c>
      <c r="AA25" s="31"/>
      <c r="AB25" s="32"/>
    </row>
    <row r="26" spans="1:28" ht="15.75" thickBot="1" x14ac:dyDescent="0.3">
      <c r="A26" s="35"/>
      <c r="B26" s="2" t="s">
        <v>22</v>
      </c>
      <c r="C26" s="23" t="s">
        <v>7</v>
      </c>
      <c r="D26" s="5" t="s">
        <v>8</v>
      </c>
      <c r="E26" s="2" t="s">
        <v>22</v>
      </c>
      <c r="F26" s="2" t="s">
        <v>7</v>
      </c>
      <c r="G26" s="5" t="s">
        <v>8</v>
      </c>
      <c r="H26" s="2" t="s">
        <v>22</v>
      </c>
      <c r="I26" s="2" t="s">
        <v>7</v>
      </c>
      <c r="J26" s="5" t="s">
        <v>8</v>
      </c>
      <c r="K26" s="2" t="s">
        <v>22</v>
      </c>
      <c r="L26" s="2" t="s">
        <v>7</v>
      </c>
      <c r="M26" s="5" t="s">
        <v>8</v>
      </c>
      <c r="N26" s="2" t="s">
        <v>22</v>
      </c>
      <c r="O26" s="2" t="s">
        <v>7</v>
      </c>
      <c r="P26" s="5" t="s">
        <v>8</v>
      </c>
      <c r="Q26" s="2" t="s">
        <v>22</v>
      </c>
      <c r="R26" s="2" t="s">
        <v>7</v>
      </c>
      <c r="S26" s="5" t="s">
        <v>8</v>
      </c>
      <c r="T26" s="2" t="s">
        <v>22</v>
      </c>
      <c r="U26" s="2" t="s">
        <v>7</v>
      </c>
      <c r="V26" s="5" t="s">
        <v>8</v>
      </c>
      <c r="W26" s="2" t="s">
        <v>22</v>
      </c>
      <c r="X26" s="2" t="s">
        <v>7</v>
      </c>
      <c r="Y26" s="5" t="s">
        <v>8</v>
      </c>
      <c r="Z26" s="12" t="s">
        <v>6</v>
      </c>
      <c r="AA26" s="12" t="s">
        <v>7</v>
      </c>
      <c r="AB26" s="11" t="s">
        <v>8</v>
      </c>
    </row>
    <row r="27" spans="1:28" ht="20.100000000000001" customHeight="1" thickBot="1" x14ac:dyDescent="0.3">
      <c r="A27" s="10" t="s">
        <v>28</v>
      </c>
      <c r="B27" s="9">
        <v>16</v>
      </c>
      <c r="C27" s="9">
        <v>20</v>
      </c>
      <c r="D27" s="21">
        <f t="shared" ref="D27:D30" si="28">C27/B27*100%</f>
        <v>1.25</v>
      </c>
      <c r="E27" s="9">
        <v>16</v>
      </c>
      <c r="F27" s="9">
        <v>14</v>
      </c>
      <c r="G27" s="21">
        <f t="shared" ref="G27:G30" si="29">F27/E27*100%</f>
        <v>0.875</v>
      </c>
      <c r="H27" s="9">
        <v>16</v>
      </c>
      <c r="I27" s="9">
        <v>13</v>
      </c>
      <c r="J27" s="21">
        <f t="shared" ref="J27:J30" si="30">I27/H27*100%</f>
        <v>0.8125</v>
      </c>
      <c r="K27" s="9">
        <v>16</v>
      </c>
      <c r="L27" s="9">
        <v>15</v>
      </c>
      <c r="M27" s="21">
        <f t="shared" ref="M27:M30" si="31">L27/K27*100%</f>
        <v>0.9375</v>
      </c>
      <c r="N27" s="9">
        <v>16</v>
      </c>
      <c r="O27" s="9">
        <v>12</v>
      </c>
      <c r="P27" s="21">
        <f t="shared" ref="P27:P30" si="32">O27/N27*100%</f>
        <v>0.75</v>
      </c>
      <c r="Q27" s="9">
        <v>16</v>
      </c>
      <c r="R27" s="9">
        <v>15</v>
      </c>
      <c r="S27" s="21">
        <f t="shared" ref="S27:S30" si="33">R27/Q27*100%</f>
        <v>0.9375</v>
      </c>
      <c r="T27" s="9">
        <v>16</v>
      </c>
      <c r="U27" s="9">
        <v>23</v>
      </c>
      <c r="V27" s="21">
        <f t="shared" ref="V27:V30" si="34">U27/T27*100%</f>
        <v>1.4375</v>
      </c>
      <c r="W27" s="9">
        <v>16</v>
      </c>
      <c r="X27" s="9">
        <v>20</v>
      </c>
      <c r="Y27" s="21">
        <f t="shared" ref="Y27:Y30" si="35">X27/W27*100%</f>
        <v>1.25</v>
      </c>
      <c r="Z27" s="8">
        <f>B27+E27+H27+K27+N27+Q27+T27+W27</f>
        <v>128</v>
      </c>
      <c r="AA27" s="8">
        <f>C27+F27+I27+L27+O27+R27+U27+X27</f>
        <v>132</v>
      </c>
      <c r="AB27" s="11">
        <f t="shared" ref="AB27:AB30" si="36">AA27/Z27*100%</f>
        <v>1.03125</v>
      </c>
    </row>
    <row r="28" spans="1:28" ht="20.100000000000001" customHeight="1" thickBot="1" x14ac:dyDescent="0.3">
      <c r="A28" s="10" t="s">
        <v>29</v>
      </c>
      <c r="B28" s="9">
        <v>60</v>
      </c>
      <c r="C28" s="9">
        <v>101</v>
      </c>
      <c r="D28" s="21">
        <f t="shared" si="28"/>
        <v>1.6833333333333333</v>
      </c>
      <c r="E28" s="9">
        <v>60</v>
      </c>
      <c r="F28" s="9">
        <v>91</v>
      </c>
      <c r="G28" s="21">
        <f t="shared" si="29"/>
        <v>1.5166666666666666</v>
      </c>
      <c r="H28" s="9">
        <v>60</v>
      </c>
      <c r="I28" s="9">
        <v>95</v>
      </c>
      <c r="J28" s="21">
        <f t="shared" si="30"/>
        <v>1.5833333333333333</v>
      </c>
      <c r="K28" s="9">
        <v>60</v>
      </c>
      <c r="L28" s="9">
        <v>68</v>
      </c>
      <c r="M28" s="21">
        <f t="shared" si="31"/>
        <v>1.1333333333333333</v>
      </c>
      <c r="N28" s="9">
        <v>60</v>
      </c>
      <c r="O28" s="9">
        <v>113</v>
      </c>
      <c r="P28" s="21">
        <f t="shared" si="32"/>
        <v>1.8833333333333333</v>
      </c>
      <c r="Q28" s="9">
        <v>60</v>
      </c>
      <c r="R28" s="9">
        <v>79</v>
      </c>
      <c r="S28" s="21">
        <f t="shared" si="33"/>
        <v>1.3166666666666667</v>
      </c>
      <c r="T28" s="9">
        <v>60</v>
      </c>
      <c r="U28" s="9">
        <v>76</v>
      </c>
      <c r="V28" s="21">
        <f t="shared" si="34"/>
        <v>1.2666666666666666</v>
      </c>
      <c r="W28" s="9">
        <v>60</v>
      </c>
      <c r="X28" s="9">
        <v>110</v>
      </c>
      <c r="Y28" s="21">
        <f t="shared" si="35"/>
        <v>1.8333333333333333</v>
      </c>
      <c r="Z28" s="8">
        <f t="shared" ref="Z28:Z31" si="37">B28+E28+H28+K28+N28+Q28+T28+W28</f>
        <v>480</v>
      </c>
      <c r="AA28" s="8">
        <f t="shared" ref="AA28:AA31" si="38">C28+F28+I28+L28+O28+R28+U28+X28</f>
        <v>733</v>
      </c>
      <c r="AB28" s="11">
        <f t="shared" si="36"/>
        <v>1.5270833333333333</v>
      </c>
    </row>
    <row r="29" spans="1:28" ht="20.100000000000001" customHeight="1" thickBot="1" x14ac:dyDescent="0.3">
      <c r="A29" s="10" t="s">
        <v>30</v>
      </c>
      <c r="B29" s="9">
        <v>20</v>
      </c>
      <c r="C29" s="9">
        <v>34</v>
      </c>
      <c r="D29" s="21">
        <f t="shared" si="28"/>
        <v>1.7</v>
      </c>
      <c r="E29" s="9">
        <v>20</v>
      </c>
      <c r="F29" s="9">
        <v>42</v>
      </c>
      <c r="G29" s="21">
        <f t="shared" si="29"/>
        <v>2.1</v>
      </c>
      <c r="H29" s="9">
        <v>20</v>
      </c>
      <c r="I29" s="9">
        <v>30</v>
      </c>
      <c r="J29" s="21">
        <f t="shared" si="30"/>
        <v>1.5</v>
      </c>
      <c r="K29" s="9">
        <v>20</v>
      </c>
      <c r="L29" s="9">
        <v>33</v>
      </c>
      <c r="M29" s="21">
        <f t="shared" si="31"/>
        <v>1.65</v>
      </c>
      <c r="N29" s="9">
        <v>20</v>
      </c>
      <c r="O29" s="9">
        <v>21</v>
      </c>
      <c r="P29" s="21">
        <f t="shared" si="32"/>
        <v>1.05</v>
      </c>
      <c r="Q29" s="9">
        <v>20</v>
      </c>
      <c r="R29" s="9">
        <v>25</v>
      </c>
      <c r="S29" s="21">
        <f t="shared" si="33"/>
        <v>1.25</v>
      </c>
      <c r="T29" s="9">
        <v>20</v>
      </c>
      <c r="U29" s="9">
        <v>23</v>
      </c>
      <c r="V29" s="21">
        <f t="shared" si="34"/>
        <v>1.1499999999999999</v>
      </c>
      <c r="W29" s="9">
        <v>20</v>
      </c>
      <c r="X29" s="9">
        <v>28</v>
      </c>
      <c r="Y29" s="21">
        <f t="shared" si="35"/>
        <v>1.4</v>
      </c>
      <c r="Z29" s="8">
        <f t="shared" si="37"/>
        <v>160</v>
      </c>
      <c r="AA29" s="8">
        <f t="shared" si="38"/>
        <v>236</v>
      </c>
      <c r="AB29" s="11">
        <f t="shared" si="36"/>
        <v>1.4750000000000001</v>
      </c>
    </row>
    <row r="30" spans="1:28" ht="30.75" thickBot="1" x14ac:dyDescent="0.3">
      <c r="A30" s="10" t="s">
        <v>32</v>
      </c>
      <c r="B30" s="9">
        <v>104</v>
      </c>
      <c r="C30" s="9">
        <v>126</v>
      </c>
      <c r="D30" s="21">
        <f t="shared" si="28"/>
        <v>1.2115384615384615</v>
      </c>
      <c r="E30" s="9">
        <v>104</v>
      </c>
      <c r="F30" s="9">
        <v>135</v>
      </c>
      <c r="G30" s="21">
        <f t="shared" si="29"/>
        <v>1.2980769230769231</v>
      </c>
      <c r="H30" s="9">
        <v>104</v>
      </c>
      <c r="I30" s="9">
        <v>124</v>
      </c>
      <c r="J30" s="21">
        <f t="shared" si="30"/>
        <v>1.1923076923076923</v>
      </c>
      <c r="K30" s="9">
        <v>104</v>
      </c>
      <c r="L30" s="9">
        <v>148</v>
      </c>
      <c r="M30" s="21">
        <f t="shared" si="31"/>
        <v>1.4230769230769231</v>
      </c>
      <c r="N30" s="9">
        <v>104</v>
      </c>
      <c r="O30" s="9">
        <v>139</v>
      </c>
      <c r="P30" s="21">
        <f t="shared" si="32"/>
        <v>1.3365384615384615</v>
      </c>
      <c r="Q30" s="9">
        <v>104</v>
      </c>
      <c r="R30" s="9">
        <v>117</v>
      </c>
      <c r="S30" s="21">
        <f t="shared" si="33"/>
        <v>1.125</v>
      </c>
      <c r="T30" s="9">
        <v>104</v>
      </c>
      <c r="U30" s="9">
        <v>104</v>
      </c>
      <c r="V30" s="21">
        <f t="shared" si="34"/>
        <v>1</v>
      </c>
      <c r="W30" s="9">
        <v>104</v>
      </c>
      <c r="X30" s="9">
        <v>104</v>
      </c>
      <c r="Y30" s="21">
        <f t="shared" si="35"/>
        <v>1</v>
      </c>
      <c r="Z30" s="8">
        <f t="shared" si="37"/>
        <v>832</v>
      </c>
      <c r="AA30" s="8">
        <f t="shared" si="38"/>
        <v>997</v>
      </c>
      <c r="AB30" s="11">
        <f t="shared" si="36"/>
        <v>1.1983173076923077</v>
      </c>
    </row>
    <row r="31" spans="1:28" s="6" customFormat="1" ht="20.100000000000001" customHeight="1" thickBot="1" x14ac:dyDescent="0.3">
      <c r="A31" s="12" t="s">
        <v>5</v>
      </c>
      <c r="B31" s="8">
        <f>SUM(B27:B30)</f>
        <v>200</v>
      </c>
      <c r="C31" s="8">
        <f>SUM(C27:C30)</f>
        <v>281</v>
      </c>
      <c r="D31" s="11">
        <f>C31/B31*100%</f>
        <v>1.405</v>
      </c>
      <c r="E31" s="8">
        <f>SUM(E27:E30)</f>
        <v>200</v>
      </c>
      <c r="F31" s="8">
        <f>SUM(F27:F30)</f>
        <v>282</v>
      </c>
      <c r="G31" s="11">
        <f>F31/E31*100%</f>
        <v>1.41</v>
      </c>
      <c r="H31" s="8">
        <f>SUM(H27:H30)</f>
        <v>200</v>
      </c>
      <c r="I31" s="8">
        <f>SUM(I27:I30)</f>
        <v>262</v>
      </c>
      <c r="J31" s="11">
        <f>I31/H31*100%</f>
        <v>1.31</v>
      </c>
      <c r="K31" s="8">
        <f>SUM(K27:K30)</f>
        <v>200</v>
      </c>
      <c r="L31" s="8">
        <f>SUM(L27:L30)</f>
        <v>264</v>
      </c>
      <c r="M31" s="11">
        <f>L31/K31*100%</f>
        <v>1.32</v>
      </c>
      <c r="N31" s="8">
        <f>SUM(N27:N30)</f>
        <v>200</v>
      </c>
      <c r="O31" s="8">
        <f>SUM(O27:O30)</f>
        <v>285</v>
      </c>
      <c r="P31" s="11">
        <f>O31/N31*100%</f>
        <v>1.425</v>
      </c>
      <c r="Q31" s="8">
        <f>SUM(Q27:Q30)</f>
        <v>200</v>
      </c>
      <c r="R31" s="8">
        <f>SUM(R27:R30)</f>
        <v>236</v>
      </c>
      <c r="S31" s="11">
        <f>R31/Q31*100%</f>
        <v>1.18</v>
      </c>
      <c r="T31" s="8">
        <f>SUM(T27:T30)</f>
        <v>200</v>
      </c>
      <c r="U31" s="8">
        <f>SUM(U27:U30)</f>
        <v>226</v>
      </c>
      <c r="V31" s="11">
        <f>U31/T31*100%</f>
        <v>1.1299999999999999</v>
      </c>
      <c r="W31" s="8">
        <f>SUM(W27:W30)</f>
        <v>200</v>
      </c>
      <c r="X31" s="8">
        <f>SUM(X27:X30)</f>
        <v>262</v>
      </c>
      <c r="Y31" s="11">
        <f>X31/W31*100%</f>
        <v>1.31</v>
      </c>
      <c r="Z31" s="8">
        <f t="shared" si="37"/>
        <v>1600</v>
      </c>
      <c r="AA31" s="8">
        <f t="shared" si="38"/>
        <v>2098</v>
      </c>
      <c r="AB31" s="11">
        <f t="shared" ref="AB31" si="39">AA31/Z31*100%</f>
        <v>1.31125</v>
      </c>
    </row>
    <row r="32" spans="1:28" ht="20.100000000000001" customHeight="1" x14ac:dyDescent="0.25">
      <c r="A32" s="16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8"/>
    </row>
    <row r="33" spans="1:28" ht="20.100000000000001" customHeight="1" thickBot="1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spans="1:28" ht="20.100000000000001" customHeight="1" thickBot="1" x14ac:dyDescent="0.3">
      <c r="A34" s="34" t="s">
        <v>27</v>
      </c>
      <c r="B34" s="27" t="s">
        <v>0</v>
      </c>
      <c r="C34" s="28"/>
      <c r="D34" s="29"/>
      <c r="E34" s="27" t="s">
        <v>1</v>
      </c>
      <c r="F34" s="28"/>
      <c r="G34" s="29"/>
      <c r="H34" s="27" t="s">
        <v>2</v>
      </c>
      <c r="I34" s="28"/>
      <c r="J34" s="29"/>
      <c r="K34" s="27" t="s">
        <v>3</v>
      </c>
      <c r="L34" s="28"/>
      <c r="M34" s="29"/>
      <c r="N34" s="27" t="s">
        <v>4</v>
      </c>
      <c r="O34" s="28"/>
      <c r="P34" s="29"/>
      <c r="Q34" s="27" t="s">
        <v>33</v>
      </c>
      <c r="R34" s="28"/>
      <c r="S34" s="29"/>
      <c r="T34" s="27" t="s">
        <v>34</v>
      </c>
      <c r="U34" s="28"/>
      <c r="V34" s="29"/>
      <c r="W34" s="27" t="s">
        <v>35</v>
      </c>
      <c r="X34" s="28"/>
      <c r="Y34" s="29"/>
      <c r="Z34" s="30" t="s">
        <v>5</v>
      </c>
      <c r="AA34" s="31"/>
      <c r="AB34" s="32"/>
    </row>
    <row r="35" spans="1:28" ht="15.75" thickBot="1" x14ac:dyDescent="0.3">
      <c r="A35" s="35"/>
      <c r="B35" s="2" t="s">
        <v>22</v>
      </c>
      <c r="C35" s="23" t="s">
        <v>7</v>
      </c>
      <c r="D35" s="5" t="s">
        <v>8</v>
      </c>
      <c r="E35" s="2" t="s">
        <v>22</v>
      </c>
      <c r="F35" s="2" t="s">
        <v>7</v>
      </c>
      <c r="G35" s="5" t="s">
        <v>8</v>
      </c>
      <c r="H35" s="2" t="s">
        <v>22</v>
      </c>
      <c r="I35" s="2" t="s">
        <v>7</v>
      </c>
      <c r="J35" s="5" t="s">
        <v>8</v>
      </c>
      <c r="K35" s="2" t="s">
        <v>22</v>
      </c>
      <c r="L35" s="2" t="s">
        <v>7</v>
      </c>
      <c r="M35" s="5" t="s">
        <v>8</v>
      </c>
      <c r="N35" s="2" t="s">
        <v>22</v>
      </c>
      <c r="O35" s="2" t="s">
        <v>7</v>
      </c>
      <c r="P35" s="5" t="s">
        <v>8</v>
      </c>
      <c r="Q35" s="2" t="s">
        <v>22</v>
      </c>
      <c r="R35" s="2" t="s">
        <v>7</v>
      </c>
      <c r="S35" s="5" t="s">
        <v>8</v>
      </c>
      <c r="T35" s="2" t="s">
        <v>22</v>
      </c>
      <c r="U35" s="2" t="s">
        <v>7</v>
      </c>
      <c r="V35" s="5" t="s">
        <v>8</v>
      </c>
      <c r="W35" s="2" t="s">
        <v>22</v>
      </c>
      <c r="X35" s="2" t="s">
        <v>7</v>
      </c>
      <c r="Y35" s="5" t="s">
        <v>8</v>
      </c>
      <c r="Z35" s="12" t="s">
        <v>6</v>
      </c>
      <c r="AA35" s="12" t="s">
        <v>7</v>
      </c>
      <c r="AB35" s="11" t="s">
        <v>8</v>
      </c>
    </row>
    <row r="36" spans="1:28" ht="20.100000000000001" customHeight="1" thickBot="1" x14ac:dyDescent="0.3">
      <c r="A36" s="10" t="s">
        <v>16</v>
      </c>
      <c r="B36" s="9">
        <v>15000</v>
      </c>
      <c r="C36" s="9">
        <v>11837</v>
      </c>
      <c r="D36" s="21">
        <f>C36/B36*100%</f>
        <v>0.78913333333333335</v>
      </c>
      <c r="E36" s="9">
        <v>15000</v>
      </c>
      <c r="F36" s="9">
        <v>11070</v>
      </c>
      <c r="G36" s="21">
        <f>F36/E36*100%</f>
        <v>0.73799999999999999</v>
      </c>
      <c r="H36" s="9">
        <v>15000</v>
      </c>
      <c r="I36" s="9">
        <v>13091</v>
      </c>
      <c r="J36" s="21">
        <f>I36/H36*100%</f>
        <v>0.87273333333333336</v>
      </c>
      <c r="K36" s="9">
        <v>15000</v>
      </c>
      <c r="L36" s="9">
        <v>13357</v>
      </c>
      <c r="M36" s="21">
        <f>L36/K36*100%</f>
        <v>0.89046666666666663</v>
      </c>
      <c r="N36" s="9">
        <v>15000</v>
      </c>
      <c r="O36" s="9">
        <v>14607</v>
      </c>
      <c r="P36" s="21">
        <f>O36/N36*100%</f>
        <v>0.9738</v>
      </c>
      <c r="Q36" s="9">
        <v>15000</v>
      </c>
      <c r="R36" s="9">
        <v>12539</v>
      </c>
      <c r="S36" s="21">
        <f>R36/Q36*100%</f>
        <v>0.83593333333333331</v>
      </c>
      <c r="T36" s="9">
        <v>15000</v>
      </c>
      <c r="U36" s="9">
        <v>7150</v>
      </c>
      <c r="V36" s="21">
        <f>U36/T36*100%</f>
        <v>0.47666666666666668</v>
      </c>
      <c r="W36" s="9">
        <v>15000</v>
      </c>
      <c r="X36" s="9">
        <v>2235</v>
      </c>
      <c r="Y36" s="21">
        <f>X36/W36*100%</f>
        <v>0.14899999999999999</v>
      </c>
      <c r="Z36" s="8">
        <f>B36+E36+H36+K36+N36+Q36+T36+W36</f>
        <v>120000</v>
      </c>
      <c r="AA36" s="8">
        <f>C36+F36+I36+L36+O36+R36+U36+X36</f>
        <v>85886</v>
      </c>
      <c r="AB36" s="11">
        <f t="shared" ref="AB36" si="40">AA36/Z36*100%</f>
        <v>0.71571666666666667</v>
      </c>
    </row>
    <row r="37" spans="1:28" s="6" customFormat="1" ht="20.100000000000001" customHeight="1" thickBot="1" x14ac:dyDescent="0.3">
      <c r="A37" s="12" t="s">
        <v>5</v>
      </c>
      <c r="B37" s="8">
        <f>B36</f>
        <v>15000</v>
      </c>
      <c r="C37" s="8">
        <f t="shared" ref="C37" si="41">SUM(C36)</f>
        <v>11837</v>
      </c>
      <c r="D37" s="11">
        <f>D36</f>
        <v>0.78913333333333335</v>
      </c>
      <c r="E37" s="8">
        <f>E36</f>
        <v>15000</v>
      </c>
      <c r="F37" s="8">
        <f t="shared" ref="F37" si="42">SUM(F36)</f>
        <v>11070</v>
      </c>
      <c r="G37" s="11">
        <f>G36</f>
        <v>0.73799999999999999</v>
      </c>
      <c r="H37" s="8">
        <f>H36</f>
        <v>15000</v>
      </c>
      <c r="I37" s="8">
        <f t="shared" ref="I37" si="43">SUM(I36)</f>
        <v>13091</v>
      </c>
      <c r="J37" s="11">
        <f>J36</f>
        <v>0.87273333333333336</v>
      </c>
      <c r="K37" s="8">
        <f>K36</f>
        <v>15000</v>
      </c>
      <c r="L37" s="8">
        <f t="shared" ref="L37" si="44">SUM(L36)</f>
        <v>13357</v>
      </c>
      <c r="M37" s="11">
        <f>M36</f>
        <v>0.89046666666666663</v>
      </c>
      <c r="N37" s="8">
        <f>N36</f>
        <v>15000</v>
      </c>
      <c r="O37" s="8">
        <f t="shared" ref="O37" si="45">SUM(O36)</f>
        <v>14607</v>
      </c>
      <c r="P37" s="11">
        <f>P36</f>
        <v>0.9738</v>
      </c>
      <c r="Q37" s="8">
        <f>Q36</f>
        <v>15000</v>
      </c>
      <c r="R37" s="8">
        <f t="shared" ref="R37" si="46">SUM(R36)</f>
        <v>12539</v>
      </c>
      <c r="S37" s="11">
        <f>S36</f>
        <v>0.83593333333333331</v>
      </c>
      <c r="T37" s="8">
        <f>T36</f>
        <v>15000</v>
      </c>
      <c r="U37" s="8">
        <f t="shared" ref="U37" si="47">SUM(U36)</f>
        <v>7150</v>
      </c>
      <c r="V37" s="11">
        <f>V36</f>
        <v>0.47666666666666668</v>
      </c>
      <c r="W37" s="8">
        <f>W36</f>
        <v>15000</v>
      </c>
      <c r="X37" s="8">
        <f t="shared" ref="X37" si="48">SUM(X36)</f>
        <v>2235</v>
      </c>
      <c r="Y37" s="11">
        <f>Y36</f>
        <v>0.14899999999999999</v>
      </c>
      <c r="Z37" s="8">
        <f>B37+E37+H37+K37+N37+Q37+T37+W37</f>
        <v>120000</v>
      </c>
      <c r="AA37" s="8">
        <f>C37+F37+I37+L37+O37+R37+U37+X37</f>
        <v>85886</v>
      </c>
      <c r="AB37" s="11">
        <f t="shared" ref="AB37" si="49">AA37/Z37*100%</f>
        <v>0.71571666666666667</v>
      </c>
    </row>
    <row r="38" spans="1:28" ht="20.100000000000001" customHeight="1" x14ac:dyDescent="0.25">
      <c r="A38" s="16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8"/>
    </row>
    <row r="39" spans="1:28" ht="20.100000000000001" customHeight="1" thickBo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</row>
    <row r="40" spans="1:28" ht="20.100000000000001" customHeight="1" thickBot="1" x14ac:dyDescent="0.3">
      <c r="A40" s="34" t="s">
        <v>26</v>
      </c>
      <c r="B40" s="27" t="s">
        <v>0</v>
      </c>
      <c r="C40" s="28"/>
      <c r="D40" s="29"/>
      <c r="E40" s="27" t="s">
        <v>1</v>
      </c>
      <c r="F40" s="28"/>
      <c r="G40" s="29"/>
      <c r="H40" s="27" t="s">
        <v>2</v>
      </c>
      <c r="I40" s="28"/>
      <c r="J40" s="29"/>
      <c r="K40" s="27" t="s">
        <v>3</v>
      </c>
      <c r="L40" s="28"/>
      <c r="M40" s="29"/>
      <c r="N40" s="27" t="s">
        <v>4</v>
      </c>
      <c r="O40" s="28"/>
      <c r="P40" s="29"/>
      <c r="Q40" s="27" t="s">
        <v>33</v>
      </c>
      <c r="R40" s="28"/>
      <c r="S40" s="29"/>
      <c r="T40" s="27" t="s">
        <v>34</v>
      </c>
      <c r="U40" s="28"/>
      <c r="V40" s="29"/>
      <c r="W40" s="27" t="s">
        <v>35</v>
      </c>
      <c r="X40" s="28"/>
      <c r="Y40" s="29"/>
      <c r="Z40" s="30" t="s">
        <v>5</v>
      </c>
      <c r="AA40" s="31"/>
      <c r="AB40" s="32"/>
    </row>
    <row r="41" spans="1:28" ht="15.75" thickBot="1" x14ac:dyDescent="0.3">
      <c r="A41" s="35"/>
      <c r="B41" s="2" t="s">
        <v>22</v>
      </c>
      <c r="C41" s="23" t="s">
        <v>7</v>
      </c>
      <c r="D41" s="5" t="s">
        <v>8</v>
      </c>
      <c r="E41" s="2" t="s">
        <v>22</v>
      </c>
      <c r="F41" s="2" t="s">
        <v>7</v>
      </c>
      <c r="G41" s="5" t="s">
        <v>8</v>
      </c>
      <c r="H41" s="2" t="s">
        <v>22</v>
      </c>
      <c r="I41" s="2" t="s">
        <v>7</v>
      </c>
      <c r="J41" s="5" t="s">
        <v>8</v>
      </c>
      <c r="K41" s="2" t="s">
        <v>22</v>
      </c>
      <c r="L41" s="2" t="s">
        <v>7</v>
      </c>
      <c r="M41" s="5" t="s">
        <v>8</v>
      </c>
      <c r="N41" s="2" t="s">
        <v>22</v>
      </c>
      <c r="O41" s="2" t="s">
        <v>7</v>
      </c>
      <c r="P41" s="5" t="s">
        <v>8</v>
      </c>
      <c r="Q41" s="2" t="s">
        <v>22</v>
      </c>
      <c r="R41" s="2" t="s">
        <v>7</v>
      </c>
      <c r="S41" s="5" t="s">
        <v>8</v>
      </c>
      <c r="T41" s="2" t="s">
        <v>22</v>
      </c>
      <c r="U41" s="2" t="s">
        <v>7</v>
      </c>
      <c r="V41" s="5" t="s">
        <v>8</v>
      </c>
      <c r="W41" s="2" t="s">
        <v>22</v>
      </c>
      <c r="X41" s="2" t="s">
        <v>7</v>
      </c>
      <c r="Y41" s="5" t="s">
        <v>8</v>
      </c>
      <c r="Z41" s="12" t="s">
        <v>6</v>
      </c>
      <c r="AA41" s="12" t="s">
        <v>7</v>
      </c>
      <c r="AB41" s="11" t="s">
        <v>8</v>
      </c>
    </row>
    <row r="42" spans="1:28" ht="20.100000000000001" customHeight="1" thickBot="1" x14ac:dyDescent="0.3">
      <c r="A42" s="10" t="s">
        <v>17</v>
      </c>
      <c r="B42" s="9">
        <v>180</v>
      </c>
      <c r="C42" s="9">
        <v>210</v>
      </c>
      <c r="D42" s="21">
        <f>C42/B42*100%</f>
        <v>1.1666666666666667</v>
      </c>
      <c r="E42" s="9">
        <v>180</v>
      </c>
      <c r="F42" s="9">
        <v>189</v>
      </c>
      <c r="G42" s="21">
        <f>F42/E42*100%</f>
        <v>1.05</v>
      </c>
      <c r="H42" s="9">
        <v>180</v>
      </c>
      <c r="I42" s="9">
        <v>207</v>
      </c>
      <c r="J42" s="21">
        <f>I42/H42*100%</f>
        <v>1.1499999999999999</v>
      </c>
      <c r="K42" s="9">
        <v>180</v>
      </c>
      <c r="L42" s="9">
        <v>204</v>
      </c>
      <c r="M42" s="21">
        <f>L42/K42*100%</f>
        <v>1.1333333333333333</v>
      </c>
      <c r="N42" s="9">
        <v>180</v>
      </c>
      <c r="O42" s="9">
        <v>202</v>
      </c>
      <c r="P42" s="21">
        <f>O42/N42*100%</f>
        <v>1.1222222222222222</v>
      </c>
      <c r="Q42" s="9">
        <v>180</v>
      </c>
      <c r="R42" s="9">
        <v>195</v>
      </c>
      <c r="S42" s="21">
        <f>R42/Q42*100%</f>
        <v>1.0833333333333333</v>
      </c>
      <c r="T42" s="9">
        <v>180</v>
      </c>
      <c r="U42" s="9">
        <v>195</v>
      </c>
      <c r="V42" s="21">
        <f>U42/T42*100%</f>
        <v>1.0833333333333333</v>
      </c>
      <c r="W42" s="9">
        <v>180</v>
      </c>
      <c r="X42" s="9">
        <v>173</v>
      </c>
      <c r="Y42" s="21">
        <f>X42/W42*100%</f>
        <v>0.96111111111111114</v>
      </c>
      <c r="Z42" s="8">
        <f>B42+E42+H42+K42+N42+Q42+T42+W42</f>
        <v>1440</v>
      </c>
      <c r="AA42" s="8">
        <f>C42+F42+I42+L42+O42+R42+U42+X42</f>
        <v>1575</v>
      </c>
      <c r="AB42" s="11">
        <f t="shared" ref="AB42:AB43" si="50">AA42/Z42*100%</f>
        <v>1.09375</v>
      </c>
    </row>
    <row r="43" spans="1:28" s="6" customFormat="1" ht="20.100000000000001" customHeight="1" thickBot="1" x14ac:dyDescent="0.3">
      <c r="A43" s="12" t="s">
        <v>5</v>
      </c>
      <c r="B43" s="8">
        <v>180</v>
      </c>
      <c r="C43" s="8">
        <f t="shared" ref="C43" si="51">SUM(C42)</f>
        <v>210</v>
      </c>
      <c r="D43" s="11">
        <f>D42</f>
        <v>1.1666666666666667</v>
      </c>
      <c r="E43" s="8">
        <v>180</v>
      </c>
      <c r="F43" s="8">
        <f t="shared" ref="F43" si="52">SUM(F42)</f>
        <v>189</v>
      </c>
      <c r="G43" s="11">
        <f>G42</f>
        <v>1.05</v>
      </c>
      <c r="H43" s="8">
        <v>180</v>
      </c>
      <c r="I43" s="8">
        <f t="shared" ref="I43" si="53">SUM(I42)</f>
        <v>207</v>
      </c>
      <c r="J43" s="11">
        <f>J42</f>
        <v>1.1499999999999999</v>
      </c>
      <c r="K43" s="8">
        <v>180</v>
      </c>
      <c r="L43" s="8">
        <f t="shared" ref="L43" si="54">SUM(L42)</f>
        <v>204</v>
      </c>
      <c r="M43" s="11">
        <f>M42</f>
        <v>1.1333333333333333</v>
      </c>
      <c r="N43" s="8">
        <v>180</v>
      </c>
      <c r="O43" s="8">
        <f t="shared" ref="O43" si="55">SUM(O42)</f>
        <v>202</v>
      </c>
      <c r="P43" s="11">
        <f>P42</f>
        <v>1.1222222222222222</v>
      </c>
      <c r="Q43" s="8">
        <v>180</v>
      </c>
      <c r="R43" s="8">
        <f t="shared" ref="R43" si="56">SUM(R42)</f>
        <v>195</v>
      </c>
      <c r="S43" s="11">
        <f>S42</f>
        <v>1.0833333333333333</v>
      </c>
      <c r="T43" s="8">
        <v>180</v>
      </c>
      <c r="U43" s="8">
        <f t="shared" ref="U43" si="57">SUM(U42)</f>
        <v>195</v>
      </c>
      <c r="V43" s="11">
        <f>V42</f>
        <v>1.0833333333333333</v>
      </c>
      <c r="W43" s="8">
        <v>180</v>
      </c>
      <c r="X43" s="8">
        <f t="shared" ref="X43" si="58">SUM(X42)</f>
        <v>173</v>
      </c>
      <c r="Y43" s="11">
        <f>Y42</f>
        <v>0.96111111111111114</v>
      </c>
      <c r="Z43" s="8">
        <f>B43+E43+H43+K43+N43+Q43+T43+W43</f>
        <v>1440</v>
      </c>
      <c r="AA43" s="8">
        <f>C43+F43+I43+L43+O43+R43+U43+X43</f>
        <v>1575</v>
      </c>
      <c r="AB43" s="11">
        <f t="shared" si="50"/>
        <v>1.09375</v>
      </c>
    </row>
    <row r="44" spans="1:28" ht="20.100000000000001" customHeight="1" x14ac:dyDescent="0.25">
      <c r="A44" s="16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8"/>
    </row>
    <row r="45" spans="1:28" ht="20.100000000000001" customHeight="1" thickBo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spans="1:28" ht="20.100000000000001" customHeight="1" thickBot="1" x14ac:dyDescent="0.3">
      <c r="A46" s="34" t="s">
        <v>25</v>
      </c>
      <c r="B46" s="27" t="s">
        <v>0</v>
      </c>
      <c r="C46" s="28"/>
      <c r="D46" s="29"/>
      <c r="E46" s="27" t="s">
        <v>1</v>
      </c>
      <c r="F46" s="28"/>
      <c r="G46" s="29"/>
      <c r="H46" s="27" t="s">
        <v>2</v>
      </c>
      <c r="I46" s="28"/>
      <c r="J46" s="29"/>
      <c r="K46" s="27" t="s">
        <v>3</v>
      </c>
      <c r="L46" s="28"/>
      <c r="M46" s="29"/>
      <c r="N46" s="27" t="s">
        <v>4</v>
      </c>
      <c r="O46" s="28"/>
      <c r="P46" s="29"/>
      <c r="Q46" s="27" t="s">
        <v>33</v>
      </c>
      <c r="R46" s="28"/>
      <c r="S46" s="29"/>
      <c r="T46" s="27" t="s">
        <v>34</v>
      </c>
      <c r="U46" s="28"/>
      <c r="V46" s="29"/>
      <c r="W46" s="27" t="s">
        <v>35</v>
      </c>
      <c r="X46" s="28"/>
      <c r="Y46" s="29"/>
      <c r="Z46" s="30" t="s">
        <v>5</v>
      </c>
      <c r="AA46" s="31"/>
      <c r="AB46" s="32"/>
    </row>
    <row r="47" spans="1:28" ht="15.75" thickBot="1" x14ac:dyDescent="0.3">
      <c r="A47" s="35"/>
      <c r="B47" s="2" t="s">
        <v>22</v>
      </c>
      <c r="C47" s="23" t="s">
        <v>7</v>
      </c>
      <c r="D47" s="5" t="s">
        <v>8</v>
      </c>
      <c r="E47" s="2" t="s">
        <v>22</v>
      </c>
      <c r="F47" s="2" t="s">
        <v>7</v>
      </c>
      <c r="G47" s="5" t="s">
        <v>8</v>
      </c>
      <c r="H47" s="2" t="s">
        <v>22</v>
      </c>
      <c r="I47" s="2" t="s">
        <v>7</v>
      </c>
      <c r="J47" s="5" t="s">
        <v>8</v>
      </c>
      <c r="K47" s="2" t="s">
        <v>22</v>
      </c>
      <c r="L47" s="2" t="s">
        <v>7</v>
      </c>
      <c r="M47" s="5" t="s">
        <v>8</v>
      </c>
      <c r="N47" s="2" t="s">
        <v>22</v>
      </c>
      <c r="O47" s="2" t="s">
        <v>7</v>
      </c>
      <c r="P47" s="5" t="s">
        <v>8</v>
      </c>
      <c r="Q47" s="2" t="s">
        <v>22</v>
      </c>
      <c r="R47" s="2" t="s">
        <v>7</v>
      </c>
      <c r="S47" s="5" t="s">
        <v>8</v>
      </c>
      <c r="T47" s="2" t="s">
        <v>22</v>
      </c>
      <c r="U47" s="2" t="s">
        <v>7</v>
      </c>
      <c r="V47" s="5" t="s">
        <v>8</v>
      </c>
      <c r="W47" s="2" t="s">
        <v>22</v>
      </c>
      <c r="X47" s="2" t="s">
        <v>7</v>
      </c>
      <c r="Y47" s="5" t="s">
        <v>8</v>
      </c>
      <c r="Z47" s="12" t="s">
        <v>6</v>
      </c>
      <c r="AA47" s="12" t="s">
        <v>7</v>
      </c>
      <c r="AB47" s="11" t="s">
        <v>8</v>
      </c>
    </row>
    <row r="48" spans="1:28" ht="15.75" thickBot="1" x14ac:dyDescent="0.3">
      <c r="A48" s="10" t="s">
        <v>18</v>
      </c>
      <c r="B48" s="10">
        <v>460</v>
      </c>
      <c r="C48" s="10">
        <v>437</v>
      </c>
      <c r="D48" s="21">
        <f t="shared" ref="D48:D50" si="59">C48/B48*100%</f>
        <v>0.95</v>
      </c>
      <c r="E48" s="10">
        <v>460</v>
      </c>
      <c r="F48" s="10">
        <v>554</v>
      </c>
      <c r="G48" s="21">
        <f t="shared" ref="G48:G50" si="60">F48/E48*100%</f>
        <v>1.2043478260869565</v>
      </c>
      <c r="H48" s="10">
        <v>460</v>
      </c>
      <c r="I48" s="10">
        <v>478</v>
      </c>
      <c r="J48" s="21">
        <f t="shared" ref="J48:J50" si="61">I48/H48*100%</f>
        <v>1.0391304347826087</v>
      </c>
      <c r="K48" s="10">
        <v>460</v>
      </c>
      <c r="L48" s="10">
        <v>341</v>
      </c>
      <c r="M48" s="21">
        <f t="shared" ref="M48:M50" si="62">L48/K48*100%</f>
        <v>0.74130434782608701</v>
      </c>
      <c r="N48" s="10">
        <v>460</v>
      </c>
      <c r="O48" s="10">
        <v>797</v>
      </c>
      <c r="P48" s="21">
        <f t="shared" ref="P48:P50" si="63">O48/N48*100%</f>
        <v>1.732608695652174</v>
      </c>
      <c r="Q48" s="10">
        <v>460</v>
      </c>
      <c r="R48" s="10">
        <v>441</v>
      </c>
      <c r="S48" s="21">
        <f t="shared" ref="S48:S50" si="64">R48/Q48*100%</f>
        <v>0.95869565217391306</v>
      </c>
      <c r="T48" s="10">
        <v>460</v>
      </c>
      <c r="U48" s="10">
        <v>277</v>
      </c>
      <c r="V48" s="21">
        <f t="shared" ref="V48:V50" si="65">U48/T48*100%</f>
        <v>0.60217391304347823</v>
      </c>
      <c r="W48" s="10">
        <v>460</v>
      </c>
      <c r="X48" s="10">
        <v>700</v>
      </c>
      <c r="Y48" s="21">
        <f t="shared" ref="Y48:Y50" si="66">X48/W48*100%</f>
        <v>1.5217391304347827</v>
      </c>
      <c r="Z48" s="8">
        <f>B48+E48+H48+K48+N48+Q48+T48+W48</f>
        <v>3680</v>
      </c>
      <c r="AA48" s="8">
        <f>C48+F48+I48+L48+O48+R48+U48+X48</f>
        <v>4025</v>
      </c>
      <c r="AB48" s="11">
        <f t="shared" ref="AB48:AB50" si="67">AA48/Z48*100%</f>
        <v>1.09375</v>
      </c>
    </row>
    <row r="49" spans="1:28" ht="20.100000000000001" customHeight="1" thickBot="1" x14ac:dyDescent="0.3">
      <c r="A49" s="10" t="s">
        <v>19</v>
      </c>
      <c r="B49" s="10">
        <v>100</v>
      </c>
      <c r="C49" s="9">
        <v>153</v>
      </c>
      <c r="D49" s="21">
        <f t="shared" si="59"/>
        <v>1.53</v>
      </c>
      <c r="E49" s="10">
        <v>100</v>
      </c>
      <c r="F49" s="9">
        <v>141</v>
      </c>
      <c r="G49" s="21">
        <f t="shared" si="60"/>
        <v>1.41</v>
      </c>
      <c r="H49" s="10">
        <v>100</v>
      </c>
      <c r="I49" s="9">
        <v>137</v>
      </c>
      <c r="J49" s="21">
        <f t="shared" si="61"/>
        <v>1.37</v>
      </c>
      <c r="K49" s="10">
        <v>100</v>
      </c>
      <c r="L49" s="9">
        <v>117</v>
      </c>
      <c r="M49" s="21">
        <f t="shared" si="62"/>
        <v>1.17</v>
      </c>
      <c r="N49" s="10">
        <v>100</v>
      </c>
      <c r="O49" s="9">
        <v>135</v>
      </c>
      <c r="P49" s="21">
        <f t="shared" si="63"/>
        <v>1.35</v>
      </c>
      <c r="Q49" s="10">
        <v>100</v>
      </c>
      <c r="R49" s="9">
        <v>87</v>
      </c>
      <c r="S49" s="21">
        <f t="shared" si="64"/>
        <v>0.87</v>
      </c>
      <c r="T49" s="10">
        <v>100</v>
      </c>
      <c r="U49" s="9">
        <v>113</v>
      </c>
      <c r="V49" s="21">
        <f t="shared" si="65"/>
        <v>1.1299999999999999</v>
      </c>
      <c r="W49" s="10">
        <v>100</v>
      </c>
      <c r="X49" s="9">
        <v>111</v>
      </c>
      <c r="Y49" s="21">
        <f t="shared" si="66"/>
        <v>1.1100000000000001</v>
      </c>
      <c r="Z49" s="8">
        <f t="shared" ref="Z49:Z51" si="68">B49+E49+H49+K49+N49+Q49+T49+W49</f>
        <v>800</v>
      </c>
      <c r="AA49" s="8">
        <f t="shared" ref="AA49:AA51" si="69">C49+F49+I49+L49+O49+R49+U49+X49</f>
        <v>994</v>
      </c>
      <c r="AB49" s="11">
        <f t="shared" si="67"/>
        <v>1.2424999999999999</v>
      </c>
    </row>
    <row r="50" spans="1:28" ht="20.100000000000001" customHeight="1" thickBot="1" x14ac:dyDescent="0.3">
      <c r="A50" s="10" t="s">
        <v>20</v>
      </c>
      <c r="B50" s="10">
        <v>20</v>
      </c>
      <c r="C50" s="10">
        <v>26</v>
      </c>
      <c r="D50" s="21">
        <f t="shared" si="59"/>
        <v>1.3</v>
      </c>
      <c r="E50" s="10">
        <v>20</v>
      </c>
      <c r="F50" s="10">
        <v>24</v>
      </c>
      <c r="G50" s="21">
        <f t="shared" si="60"/>
        <v>1.2</v>
      </c>
      <c r="H50" s="10">
        <v>20</v>
      </c>
      <c r="I50" s="10">
        <v>25</v>
      </c>
      <c r="J50" s="21">
        <f t="shared" si="61"/>
        <v>1.25</v>
      </c>
      <c r="K50" s="10">
        <v>20</v>
      </c>
      <c r="L50" s="10">
        <v>23</v>
      </c>
      <c r="M50" s="21">
        <f t="shared" si="62"/>
        <v>1.1499999999999999</v>
      </c>
      <c r="N50" s="10">
        <v>20</v>
      </c>
      <c r="O50" s="10">
        <v>18</v>
      </c>
      <c r="P50" s="21">
        <f t="shared" si="63"/>
        <v>0.9</v>
      </c>
      <c r="Q50" s="10">
        <v>20</v>
      </c>
      <c r="R50" s="10">
        <v>19</v>
      </c>
      <c r="S50" s="21">
        <f t="shared" si="64"/>
        <v>0.95</v>
      </c>
      <c r="T50" s="10">
        <v>20</v>
      </c>
      <c r="U50" s="10">
        <v>20</v>
      </c>
      <c r="V50" s="21">
        <f t="shared" si="65"/>
        <v>1</v>
      </c>
      <c r="W50" s="10">
        <v>20</v>
      </c>
      <c r="X50" s="10">
        <v>25</v>
      </c>
      <c r="Y50" s="21">
        <f t="shared" si="66"/>
        <v>1.25</v>
      </c>
      <c r="Z50" s="8">
        <f t="shared" si="68"/>
        <v>160</v>
      </c>
      <c r="AA50" s="8">
        <f t="shared" si="69"/>
        <v>180</v>
      </c>
      <c r="AB50" s="11">
        <f t="shared" si="67"/>
        <v>1.125</v>
      </c>
    </row>
    <row r="51" spans="1:28" s="6" customFormat="1" ht="20.100000000000001" customHeight="1" thickBot="1" x14ac:dyDescent="0.3">
      <c r="A51" s="12" t="s">
        <v>5</v>
      </c>
      <c r="B51" s="8">
        <f>SUM(B48:B50)</f>
        <v>580</v>
      </c>
      <c r="C51" s="8">
        <f t="shared" ref="C51:O51" si="70">SUM(C48:C50)</f>
        <v>616</v>
      </c>
      <c r="D51" s="11">
        <f>C51/B51*100%</f>
        <v>1.0620689655172413</v>
      </c>
      <c r="E51" s="8">
        <f>SUM(E48:E50)</f>
        <v>580</v>
      </c>
      <c r="F51" s="8">
        <f t="shared" si="70"/>
        <v>719</v>
      </c>
      <c r="G51" s="11">
        <f>F51/E51*100%</f>
        <v>1.2396551724137932</v>
      </c>
      <c r="H51" s="8">
        <f>SUM(H48:H50)</f>
        <v>580</v>
      </c>
      <c r="I51" s="8">
        <f t="shared" si="70"/>
        <v>640</v>
      </c>
      <c r="J51" s="11">
        <f>I51/H51*100%</f>
        <v>1.103448275862069</v>
      </c>
      <c r="K51" s="8">
        <f>SUM(K48:K50)</f>
        <v>580</v>
      </c>
      <c r="L51" s="8">
        <f t="shared" si="70"/>
        <v>481</v>
      </c>
      <c r="M51" s="11">
        <f>L51/K51*100%</f>
        <v>0.82931034482758625</v>
      </c>
      <c r="N51" s="8">
        <f>SUM(N48:N50)</f>
        <v>580</v>
      </c>
      <c r="O51" s="8">
        <f t="shared" si="70"/>
        <v>950</v>
      </c>
      <c r="P51" s="11">
        <f>O51/N51*100%</f>
        <v>1.6379310344827587</v>
      </c>
      <c r="Q51" s="8">
        <f>SUM(Q48:Q50)</f>
        <v>580</v>
      </c>
      <c r="R51" s="8">
        <f t="shared" ref="R51" si="71">SUM(R48:R50)</f>
        <v>547</v>
      </c>
      <c r="S51" s="11">
        <f>R51/Q51*100%</f>
        <v>0.94310344827586212</v>
      </c>
      <c r="T51" s="8">
        <f>SUM(T48:T50)</f>
        <v>580</v>
      </c>
      <c r="U51" s="8">
        <f t="shared" ref="U51" si="72">SUM(U48:U50)</f>
        <v>410</v>
      </c>
      <c r="V51" s="11">
        <f>U51/T51*100%</f>
        <v>0.7068965517241379</v>
      </c>
      <c r="W51" s="8">
        <f>SUM(W48:W50)</f>
        <v>580</v>
      </c>
      <c r="X51" s="8">
        <f t="shared" ref="X51" si="73">SUM(X48:X50)</f>
        <v>836</v>
      </c>
      <c r="Y51" s="11">
        <f>X51/W51*100%</f>
        <v>1.4413793103448276</v>
      </c>
      <c r="Z51" s="8">
        <f t="shared" si="68"/>
        <v>4640</v>
      </c>
      <c r="AA51" s="8">
        <f t="shared" si="69"/>
        <v>5199</v>
      </c>
      <c r="AB51" s="11">
        <f t="shared" ref="AB51" si="74">AA51/Z51*100%</f>
        <v>1.1204741379310346</v>
      </c>
    </row>
    <row r="52" spans="1:28" ht="30" customHeight="1" x14ac:dyDescent="0.25">
      <c r="A52" s="37" t="s">
        <v>21</v>
      </c>
      <c r="B52" s="37"/>
      <c r="C52" s="37"/>
      <c r="D52" s="37"/>
      <c r="E52" s="37"/>
      <c r="F52" s="37"/>
      <c r="G52" s="37"/>
      <c r="H52" s="37"/>
      <c r="I52" s="37"/>
      <c r="J52" s="19"/>
      <c r="K52" s="19"/>
    </row>
    <row r="53" spans="1:28" x14ac:dyDescent="0.25">
      <c r="A53" s="7"/>
    </row>
    <row r="57" spans="1:28" x14ac:dyDescent="0.25">
      <c r="A57" s="6"/>
    </row>
  </sheetData>
  <mergeCells count="67">
    <mergeCell ref="B4:Y4"/>
    <mergeCell ref="W8:Y8"/>
    <mergeCell ref="W18:Y18"/>
    <mergeCell ref="W25:Y25"/>
    <mergeCell ref="W34:Y34"/>
    <mergeCell ref="W40:Y40"/>
    <mergeCell ref="Q8:S8"/>
    <mergeCell ref="Q18:S18"/>
    <mergeCell ref="Q25:S25"/>
    <mergeCell ref="Q34:S34"/>
    <mergeCell ref="Q40:S40"/>
    <mergeCell ref="A52:I52"/>
    <mergeCell ref="A45:AB45"/>
    <mergeCell ref="B34:D34"/>
    <mergeCell ref="E34:G34"/>
    <mergeCell ref="H34:J34"/>
    <mergeCell ref="K34:M34"/>
    <mergeCell ref="N34:P34"/>
    <mergeCell ref="B40:D40"/>
    <mergeCell ref="E40:G40"/>
    <mergeCell ref="H40:J40"/>
    <mergeCell ref="K40:M40"/>
    <mergeCell ref="N40:P40"/>
    <mergeCell ref="B46:D46"/>
    <mergeCell ref="E46:G46"/>
    <mergeCell ref="H46:J46"/>
    <mergeCell ref="K46:M46"/>
    <mergeCell ref="Z46:AB46"/>
    <mergeCell ref="A46:A47"/>
    <mergeCell ref="A40:A41"/>
    <mergeCell ref="Z25:AB25"/>
    <mergeCell ref="A34:A35"/>
    <mergeCell ref="A25:A26"/>
    <mergeCell ref="B25:D25"/>
    <mergeCell ref="E25:G25"/>
    <mergeCell ref="H25:J25"/>
    <mergeCell ref="K25:M25"/>
    <mergeCell ref="N25:P25"/>
    <mergeCell ref="N46:P46"/>
    <mergeCell ref="Q46:S46"/>
    <mergeCell ref="T46:V46"/>
    <mergeCell ref="W46:Y46"/>
    <mergeCell ref="Z40:AB40"/>
    <mergeCell ref="B18:D18"/>
    <mergeCell ref="E18:G18"/>
    <mergeCell ref="H18:J18"/>
    <mergeCell ref="K18:M18"/>
    <mergeCell ref="N18:P18"/>
    <mergeCell ref="A24:AB24"/>
    <mergeCell ref="A33:AB33"/>
    <mergeCell ref="A39:AB39"/>
    <mergeCell ref="A18:A19"/>
    <mergeCell ref="A6:F6"/>
    <mergeCell ref="A8:A9"/>
    <mergeCell ref="Z34:AB34"/>
    <mergeCell ref="Z8:AB8"/>
    <mergeCell ref="Z18:AB18"/>
    <mergeCell ref="B8:D8"/>
    <mergeCell ref="E8:G8"/>
    <mergeCell ref="H8:J8"/>
    <mergeCell ref="K8:M8"/>
    <mergeCell ref="N8:P8"/>
    <mergeCell ref="T8:V8"/>
    <mergeCell ref="T18:V18"/>
    <mergeCell ref="T25:V25"/>
    <mergeCell ref="T34:V34"/>
    <mergeCell ref="T40:V40"/>
  </mergeCells>
  <phoneticPr fontId="19" type="noConversion"/>
  <printOptions horizontalCentered="1" verticalCentered="1"/>
  <pageMargins left="0" right="0" top="0" bottom="0" header="0" footer="0"/>
  <pageSetup paperSize="9" scale="58" orientation="landscape" r:id="rId1"/>
  <ignoredErrors>
    <ignoredError sqref="D15 G15 J15 M15 L15 N15:P15 D22:P22 C37:P37 D51:P51 AB37 AB51:AC51 D31 F31:G31 I31:J31 L31:M31 O31:P31 R37 S15 S31 U37 S22 S51 V15 V22 V31 X37 V51" formula="1"/>
    <ignoredError sqref="N31 K31 H31 E31" formula="1" formulaRange="1"/>
    <ignoredError sqref="B31" formulaRange="1"/>
    <ignoredError sqref="AB21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Humberto Lima</cp:lastModifiedBy>
  <cp:lastPrinted>2025-07-07T15:29:34Z</cp:lastPrinted>
  <dcterms:created xsi:type="dcterms:W3CDTF">2020-12-14T19:05:34Z</dcterms:created>
  <dcterms:modified xsi:type="dcterms:W3CDTF">2025-09-10T17:29:05Z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