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TIVA\BACKUP CECILIA\INDICADORES\Site\Dezembro\"/>
    </mc:Choice>
  </mc:AlternateContent>
  <xr:revisionPtr revIDLastSave="0" documentId="13_ncr:1_{786DF5CD-91F2-4769-A750-EAA932430E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2" l="1"/>
  <c r="P48" i="2"/>
  <c r="P49" i="2"/>
  <c r="P46" i="2"/>
  <c r="O47" i="2"/>
  <c r="O48" i="2"/>
  <c r="O49" i="2"/>
  <c r="O46" i="2"/>
  <c r="P41" i="2"/>
  <c r="P40" i="2"/>
  <c r="O41" i="2"/>
  <c r="O40" i="2"/>
  <c r="P35" i="2"/>
  <c r="P34" i="2"/>
  <c r="O35" i="2"/>
  <c r="O34" i="2"/>
  <c r="P29" i="2"/>
  <c r="P28" i="2"/>
  <c r="O29" i="2"/>
  <c r="O28" i="2"/>
  <c r="P21" i="2"/>
  <c r="P22" i="2"/>
  <c r="P23" i="2"/>
  <c r="P20" i="2"/>
  <c r="O23" i="2"/>
  <c r="O22" i="2"/>
  <c r="O21" i="2"/>
  <c r="O20" i="2"/>
  <c r="Q15" i="2"/>
  <c r="Q14" i="2"/>
  <c r="Q13" i="2"/>
  <c r="Q12" i="2"/>
  <c r="Q11" i="2"/>
  <c r="Q10" i="2"/>
  <c r="P15" i="2"/>
  <c r="P11" i="2"/>
  <c r="P12" i="2"/>
  <c r="P13" i="2"/>
  <c r="P14" i="2"/>
  <c r="P10" i="2"/>
  <c r="C11" i="2"/>
  <c r="D11" i="2"/>
  <c r="E11" i="2"/>
  <c r="F11" i="2"/>
  <c r="G11" i="2"/>
  <c r="H11" i="2"/>
  <c r="I11" i="2"/>
  <c r="J11" i="2"/>
  <c r="K11" i="2"/>
  <c r="L11" i="2"/>
  <c r="M11" i="2"/>
  <c r="N11" i="2"/>
  <c r="O15" i="2"/>
  <c r="O14" i="2"/>
  <c r="O13" i="2"/>
  <c r="O12" i="2"/>
  <c r="O11" i="2"/>
  <c r="O10" i="2"/>
  <c r="N48" i="2"/>
  <c r="N47" i="2"/>
  <c r="N46" i="2"/>
  <c r="N40" i="2"/>
  <c r="M34" i="2"/>
  <c r="N34" i="2"/>
  <c r="N49" i="2" l="1"/>
  <c r="N28" i="2" l="1"/>
  <c r="N22" i="2"/>
  <c r="N21" i="2"/>
  <c r="N20" i="2"/>
  <c r="N23" i="2" s="1"/>
  <c r="N14" i="2"/>
  <c r="N13" i="2"/>
  <c r="N12" i="2"/>
  <c r="N10" i="2"/>
  <c r="M48" i="2"/>
  <c r="M47" i="2"/>
  <c r="M46" i="2"/>
  <c r="M28" i="2"/>
  <c r="L28" i="2"/>
  <c r="M40" i="2"/>
  <c r="M22" i="2"/>
  <c r="M21" i="2"/>
  <c r="M20" i="2"/>
  <c r="M14" i="2"/>
  <c r="M13" i="2"/>
  <c r="M12" i="2"/>
  <c r="M10" i="2"/>
  <c r="K48" i="2"/>
  <c r="K47" i="2"/>
  <c r="K46" i="2"/>
  <c r="J48" i="2"/>
  <c r="H48" i="2"/>
  <c r="J40" i="2"/>
  <c r="J34" i="2"/>
  <c r="K21" i="2"/>
  <c r="K20" i="2"/>
  <c r="L14" i="2"/>
  <c r="L13" i="2"/>
  <c r="L12" i="2"/>
  <c r="L10" i="2"/>
  <c r="N15" i="2" l="1"/>
  <c r="L48" i="2"/>
  <c r="L47" i="2"/>
  <c r="L46" i="2"/>
  <c r="L40" i="2"/>
  <c r="K40" i="2"/>
  <c r="L34" i="2"/>
  <c r="K34" i="2"/>
  <c r="L49" i="2" l="1"/>
  <c r="L22" i="2" l="1"/>
  <c r="L21" i="2"/>
  <c r="L20" i="2"/>
  <c r="J47" i="2"/>
  <c r="J46" i="2"/>
  <c r="I48" i="2"/>
  <c r="I47" i="2"/>
  <c r="I46" i="2"/>
  <c r="H47" i="2"/>
  <c r="H46" i="2"/>
  <c r="K28" i="2" l="1"/>
  <c r="K22" i="2"/>
  <c r="F10" i="2"/>
  <c r="K14" i="2" l="1"/>
  <c r="K13" i="2"/>
  <c r="K12" i="2"/>
  <c r="K10" i="2"/>
  <c r="J28" i="2" l="1"/>
  <c r="J14" i="2"/>
  <c r="J13" i="2"/>
  <c r="J12" i="2"/>
  <c r="J10" i="2"/>
  <c r="J22" i="2" l="1"/>
  <c r="J21" i="2"/>
  <c r="J20" i="2"/>
  <c r="H40" i="2"/>
  <c r="H34" i="2"/>
  <c r="H14" i="2"/>
  <c r="H13" i="2"/>
  <c r="H12" i="2"/>
  <c r="H10" i="2"/>
  <c r="H20" i="2"/>
  <c r="I14" i="2"/>
  <c r="I13" i="2"/>
  <c r="I12" i="2"/>
  <c r="I10" i="2"/>
  <c r="I28" i="2"/>
  <c r="H21" i="2"/>
  <c r="I21" i="2" l="1"/>
  <c r="I20" i="2"/>
  <c r="I22" i="2"/>
  <c r="I34" i="2"/>
  <c r="I40" i="2"/>
  <c r="H28" i="2"/>
  <c r="H22" i="2"/>
  <c r="I49" i="2" l="1"/>
  <c r="F22" i="2"/>
  <c r="F21" i="2"/>
  <c r="F20" i="2"/>
  <c r="G22" i="2"/>
  <c r="G21" i="2"/>
  <c r="G20" i="2"/>
  <c r="F48" i="2"/>
  <c r="F47" i="2"/>
  <c r="F46" i="2"/>
  <c r="G48" i="2"/>
  <c r="G47" i="2"/>
  <c r="G46" i="2"/>
  <c r="G40" i="2"/>
  <c r="G34" i="2"/>
  <c r="G28" i="2" l="1"/>
  <c r="G14" i="2" l="1"/>
  <c r="G13" i="2"/>
  <c r="G12" i="2"/>
  <c r="G10" i="2"/>
  <c r="F40" i="2"/>
  <c r="F34" i="2"/>
  <c r="F14" i="2"/>
  <c r="F13" i="2"/>
  <c r="F12" i="2"/>
  <c r="F28" i="2"/>
  <c r="C21" i="2"/>
  <c r="C20" i="2"/>
  <c r="C14" i="2"/>
  <c r="C13" i="2"/>
  <c r="C12" i="2"/>
  <c r="C10" i="2"/>
  <c r="C28" i="2"/>
  <c r="E28" i="2"/>
  <c r="E14" i="2"/>
  <c r="E13" i="2"/>
  <c r="E12" i="2"/>
  <c r="E10" i="2"/>
  <c r="E48" i="2"/>
  <c r="E47" i="2"/>
  <c r="E46" i="2"/>
  <c r="E40" i="2"/>
  <c r="E34" i="2"/>
  <c r="E22" i="2"/>
  <c r="E21" i="2"/>
  <c r="E20" i="2"/>
  <c r="D48" i="2"/>
  <c r="D47" i="2"/>
  <c r="D46" i="2"/>
  <c r="D28" i="2" l="1"/>
  <c r="D40" i="2" l="1"/>
  <c r="D34" i="2"/>
  <c r="C22" i="2"/>
  <c r="D22" i="2" l="1"/>
  <c r="D21" i="2"/>
  <c r="D20" i="2"/>
  <c r="D14" i="2"/>
  <c r="D13" i="2"/>
  <c r="D12" i="2"/>
  <c r="D10" i="2"/>
  <c r="C48" i="2" l="1"/>
  <c r="C47" i="2"/>
  <c r="C46" i="2"/>
  <c r="C40" i="2"/>
  <c r="C34" i="2"/>
  <c r="C49" i="2" l="1"/>
  <c r="D49" i="2"/>
  <c r="E49" i="2"/>
  <c r="F49" i="2"/>
  <c r="H49" i="2"/>
  <c r="J49" i="2"/>
  <c r="K49" i="2"/>
  <c r="M49" i="2"/>
  <c r="B49" i="2"/>
  <c r="N41" i="2"/>
  <c r="M41" i="2"/>
  <c r="L41" i="2"/>
  <c r="K41" i="2"/>
  <c r="J41" i="2"/>
  <c r="I41" i="2"/>
  <c r="H41" i="2"/>
  <c r="F41" i="2"/>
  <c r="E41" i="2"/>
  <c r="D41" i="2"/>
  <c r="C41" i="2"/>
  <c r="B41" i="2"/>
  <c r="N35" i="2"/>
  <c r="M35" i="2"/>
  <c r="L35" i="2"/>
  <c r="K35" i="2"/>
  <c r="J35" i="2"/>
  <c r="I35" i="2"/>
  <c r="H35" i="2"/>
  <c r="F35" i="2"/>
  <c r="E35" i="2"/>
  <c r="D35" i="2"/>
  <c r="C35" i="2"/>
  <c r="B35" i="2"/>
  <c r="C29" i="2"/>
  <c r="D29" i="2"/>
  <c r="F29" i="2"/>
  <c r="H29" i="2"/>
  <c r="I29" i="2"/>
  <c r="J29" i="2"/>
  <c r="K29" i="2"/>
  <c r="L29" i="2"/>
  <c r="M29" i="2"/>
  <c r="N29" i="2"/>
  <c r="B29" i="2"/>
  <c r="C23" i="2"/>
  <c r="D23" i="2"/>
  <c r="E23" i="2"/>
  <c r="F23" i="2"/>
  <c r="H23" i="2"/>
  <c r="I23" i="2"/>
  <c r="J23" i="2"/>
  <c r="K23" i="2"/>
  <c r="L23" i="2"/>
  <c r="M23" i="2"/>
  <c r="D15" i="2"/>
  <c r="F15" i="2"/>
  <c r="H15" i="2"/>
  <c r="I15" i="2"/>
  <c r="J15" i="2"/>
  <c r="K15" i="2"/>
  <c r="L15" i="2"/>
  <c r="M15" i="2"/>
  <c r="B23" i="2"/>
  <c r="Q46" i="2" l="1"/>
  <c r="Q48" i="2"/>
  <c r="Q47" i="2"/>
  <c r="Q49" i="2"/>
  <c r="Q35" i="2"/>
  <c r="Q40" i="2"/>
  <c r="Q41" i="2"/>
  <c r="Q34" i="2"/>
  <c r="Q29" i="2"/>
  <c r="Q22" i="2"/>
  <c r="Q28" i="2"/>
  <c r="Q23" i="2"/>
  <c r="Q20" i="2"/>
  <c r="Q21" i="2"/>
  <c r="B15" i="2" l="1"/>
  <c r="E15" i="2" l="1"/>
  <c r="E29" i="2"/>
  <c r="G15" i="2" l="1"/>
  <c r="G41" i="2" l="1"/>
  <c r="G35" i="2" l="1"/>
  <c r="G23" i="2" l="1"/>
  <c r="G49" i="2"/>
  <c r="G29" i="2"/>
  <c r="C15" i="2" l="1"/>
</calcChain>
</file>

<file path=xl/sharedStrings.xml><?xml version="1.0" encoding="utf-8"?>
<sst xmlns="http://schemas.openxmlformats.org/spreadsheetml/2006/main" count="201" uniqueCount="38">
  <si>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</si>
  <si>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</si>
  <si>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</si>
  <si>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</si>
  <si>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</si>
  <si>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</si>
  <si>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</si>
  <si>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</si>
  <si>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</si>
  <si>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</si>
  <si>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</si>
  <si>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</si>
  <si>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</si>
  <si>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</si>
  <si>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</si>
  <si>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</si>
  <si>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Consultas Subseqüentes</t>
  </si>
  <si>
    <t xml:space="preserve">Meta contratada mensal </t>
  </si>
  <si>
    <t>HOSPITAL MUNICIPAL VEREADOR JOSÉ STOROPOLLI</t>
  </si>
  <si>
    <t>Saídas Hospitalares</t>
  </si>
  <si>
    <t>Clínica Médica</t>
  </si>
  <si>
    <t>Clínica Cirúrgica</t>
  </si>
  <si>
    <t>Obstetrícia</t>
  </si>
  <si>
    <t>Pediatria</t>
  </si>
  <si>
    <t>Psiquiatria</t>
  </si>
  <si>
    <t>Atendimento Ambulatorial</t>
  </si>
  <si>
    <t xml:space="preserve">Primeiras Consultas </t>
  </si>
  <si>
    <t>Cirurgias Ambulatoriais</t>
  </si>
  <si>
    <t>Atividades Cirúrgicas</t>
  </si>
  <si>
    <t>Hospital Dia + Eletivas</t>
  </si>
  <si>
    <t>Consultas de Urgências e Emergências</t>
  </si>
  <si>
    <t>Pronto Atendimento</t>
  </si>
  <si>
    <t>Atendimento Domiciliar</t>
  </si>
  <si>
    <t>Melhor em Casa</t>
  </si>
  <si>
    <t>Ultrassonografia</t>
  </si>
  <si>
    <t>Tomografia</t>
  </si>
  <si>
    <t>Colonoscopia</t>
  </si>
  <si>
    <t>Fonte: Relatório Websaass - Plataforma Prestação de Contas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</si>
</sst>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/>
    <xf numFmtId="9" fontId="0" fillId="0" borderId="0" xfId="42" applyFont="1" applyAlignment="1">
      <alignment horizontal="center"/>
    </xf>
    <xf numFmtId="9" fontId="16" fillId="0" borderId="11" xfId="4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3" fontId="16" fillId="33" borderId="11" xfId="0" applyNumberFormat="1" applyFont="1" applyFill="1" applyBorder="1" applyAlignment="1">
      <alignment horizontal="center" wrapText="1"/>
    </xf>
    <xf numFmtId="3" fontId="0" fillId="33" borderId="11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9" fontId="16" fillId="33" borderId="11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3" fontId="0" fillId="33" borderId="17" xfId="0" applyNumberFormat="1" applyFill="1" applyBorder="1" applyAlignment="1">
      <alignment horizontal="center" wrapText="1"/>
    </xf>
    <xf numFmtId="9" fontId="16" fillId="33" borderId="17" xfId="42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9" fontId="0" fillId="33" borderId="0" xfId="42" applyFont="1" applyFill="1" applyAlignment="1">
      <alignment horizontal="center"/>
    </xf>
    <xf numFmtId="3" fontId="22" fillId="33" borderId="11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33" borderId="17" xfId="0" applyFont="1" applyFill="1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  <color rgb="FF663300"/>
      <color rgb="FF009900"/>
      <color rgb="FFA50021"/>
      <color rgb="FF009999"/>
      <color rgb="FF996633"/>
      <color rgb="FF66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1</xdr:row>
      <xdr:rowOff>142875</xdr:rowOff>
    </xdr:from>
    <xdr:to>
      <xdr:col>15</xdr:col>
      <xdr:colOff>327422</xdr:colOff>
      <xdr:row>5</xdr:row>
      <xdr:rowOff>47625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33337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228599</xdr:colOff>
      <xdr:row>1</xdr:row>
      <xdr:rowOff>161924</xdr:rowOff>
    </xdr:from>
    <xdr:to>
      <xdr:col>0</xdr:col>
      <xdr:colOff>2171700</xdr:colOff>
      <xdr:row>5</xdr:row>
      <xdr:rowOff>33989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B34A7C2-1832-4D90-8281-1CC124F48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52424"/>
          <a:ext cx="1943101" cy="6340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Janeiro-%202022%20-%20Cop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Novembro-%202022%20-%20Copi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Dezembro-%202022%20-%20Cop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Janeiro-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Janeiro%202022%20-%20nov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Fevereiro%202022%20-%20nov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Mar&#231;o%202022%20-%20nov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Junho%202022%20-%20nov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JULHO%202022%20-%20nov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agosto%202022%20-%20nov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Setembro%202022%20-%20no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Fevereiro-%202022%20-%20Copi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Outubro%202022%20-%20nov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Novembro%202022%20-%20nov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Dezembro%202022%20-%20nov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Janeiro%202022%20-%20nov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Fevereiro-%20202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Mar&#231;o-%20202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Abril-%20202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Junho-%20202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agosto-%20202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Setembro-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Mar&#231;o-%202022%20-%20Copia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Outubro-%20202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Novembro-%20202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Dezembro-%20202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Fevereiro%202022%20-%20nova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Mar&#231;o%202022%20-%20nov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Abril%202022%20-%20nova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Maio%202022%20-%20nova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JUNHO%202022%20-%20nova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Julho%202022%20-%20nova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AGOSTO%202022%20-%20no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Abril-%202022%20-%20Copia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Setembro%202022%20-%20nova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Outubro%202022%20-%20nova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Novembro%202022%20-%20nova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%20Dezembro%202022%20-%20nova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2\DADOS%20ESTATISTICOS\Dados%20EstatisticosNovembro%202022%20-%20no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Junho-%202022%20-%20Cop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julho-%202022%20-%20Cop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agosto-%202022%20-%20Cop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Setembro-%202022%20-%20Cop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Outubro-%202022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386</v>
          </cell>
        </row>
        <row r="12">
          <cell r="C12">
            <v>334</v>
          </cell>
        </row>
        <row r="13">
          <cell r="C13">
            <v>182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297</v>
          </cell>
        </row>
        <row r="12">
          <cell r="C12">
            <v>506</v>
          </cell>
        </row>
        <row r="13">
          <cell r="C13">
            <v>191</v>
          </cell>
        </row>
        <row r="14">
          <cell r="C14">
            <v>138</v>
          </cell>
        </row>
        <row r="15">
          <cell r="C15">
            <v>13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297</v>
          </cell>
        </row>
        <row r="12">
          <cell r="C12">
            <v>506</v>
          </cell>
        </row>
        <row r="13">
          <cell r="C13">
            <v>191</v>
          </cell>
        </row>
        <row r="14">
          <cell r="C14">
            <v>138</v>
          </cell>
        </row>
        <row r="15">
          <cell r="C15">
            <v>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4">
          <cell r="C14">
            <v>141</v>
          </cell>
        </row>
        <row r="15">
          <cell r="C15">
            <v>5</v>
          </cell>
        </row>
        <row r="26">
          <cell r="C26">
            <v>102</v>
          </cell>
        </row>
        <row r="27">
          <cell r="C27">
            <v>160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SCIH"/>
      <sheetName val="Banco Sangue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13002</v>
          </cell>
        </row>
      </sheetData>
      <sheetData sheetId="7">
        <row r="15">
          <cell r="B15">
            <v>102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262</v>
          </cell>
        </row>
      </sheetData>
      <sheetData sheetId="16">
        <row r="20">
          <cell r="C20">
            <v>5</v>
          </cell>
        </row>
      </sheetData>
      <sheetData sheetId="17">
        <row r="54">
          <cell r="D54">
            <v>424</v>
          </cell>
        </row>
      </sheetData>
      <sheetData sheetId="18"/>
      <sheetData sheetId="19">
        <row r="9">
          <cell r="B9">
            <v>164</v>
          </cell>
        </row>
      </sheetData>
      <sheetData sheetId="20"/>
      <sheetData sheetId="21">
        <row r="11">
          <cell r="C11">
            <v>177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SCIH"/>
      <sheetName val="Banco Sangue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B11">
            <v>2761</v>
          </cell>
        </row>
        <row r="54">
          <cell r="D54">
            <v>629</v>
          </cell>
          <cell r="E54">
            <v>1</v>
          </cell>
          <cell r="F54">
            <v>10</v>
          </cell>
        </row>
        <row r="58">
          <cell r="D58">
            <v>125</v>
          </cell>
          <cell r="E58">
            <v>20</v>
          </cell>
          <cell r="F58">
            <v>5</v>
          </cell>
        </row>
      </sheetData>
      <sheetData sheetId="18" refreshError="1"/>
      <sheetData sheetId="19" refreshError="1">
        <row r="5">
          <cell r="B5">
            <v>704</v>
          </cell>
        </row>
        <row r="7">
          <cell r="B7">
            <v>986</v>
          </cell>
        </row>
        <row r="9">
          <cell r="B9">
            <v>343</v>
          </cell>
        </row>
        <row r="11">
          <cell r="B11">
            <v>181</v>
          </cell>
        </row>
        <row r="55">
          <cell r="B55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B11">
            <v>3239</v>
          </cell>
        </row>
        <row r="54">
          <cell r="D54">
            <v>485</v>
          </cell>
          <cell r="E54">
            <v>0</v>
          </cell>
          <cell r="F54">
            <v>6</v>
          </cell>
        </row>
        <row r="58">
          <cell r="D58">
            <v>83</v>
          </cell>
          <cell r="E58">
            <v>27</v>
          </cell>
          <cell r="F58">
            <v>2</v>
          </cell>
        </row>
      </sheetData>
      <sheetData sheetId="18"/>
      <sheetData sheetId="19">
        <row r="7">
          <cell r="B7">
            <v>1639</v>
          </cell>
        </row>
        <row r="9">
          <cell r="B9">
            <v>135</v>
          </cell>
        </row>
        <row r="11">
          <cell r="B11">
            <v>49</v>
          </cell>
        </row>
        <row r="55">
          <cell r="B55">
            <v>0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4">
          <cell r="D54">
            <v>334</v>
          </cell>
          <cell r="E54">
            <v>0</v>
          </cell>
          <cell r="F54">
            <v>9</v>
          </cell>
        </row>
        <row r="58">
          <cell r="D58">
            <v>8</v>
          </cell>
          <cell r="E58">
            <v>20</v>
          </cell>
          <cell r="F58">
            <v>1</v>
          </cell>
        </row>
      </sheetData>
      <sheetData sheetId="18"/>
      <sheetData sheetId="19">
        <row r="7">
          <cell r="B7">
            <v>1639</v>
          </cell>
        </row>
        <row r="9">
          <cell r="B9">
            <v>135</v>
          </cell>
        </row>
        <row r="11">
          <cell r="B11">
            <v>49</v>
          </cell>
        </row>
        <row r="55">
          <cell r="B55">
            <v>0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4">
          <cell r="D54">
            <v>485</v>
          </cell>
          <cell r="E54">
            <v>0</v>
          </cell>
          <cell r="F54">
            <v>6</v>
          </cell>
        </row>
        <row r="58">
          <cell r="D58">
            <v>83</v>
          </cell>
          <cell r="E58">
            <v>27</v>
          </cell>
          <cell r="F58">
            <v>2</v>
          </cell>
        </row>
      </sheetData>
      <sheetData sheetId="18"/>
      <sheetData sheetId="19">
        <row r="7">
          <cell r="B7">
            <v>1654</v>
          </cell>
        </row>
        <row r="9">
          <cell r="B9">
            <v>432</v>
          </cell>
        </row>
        <row r="11">
          <cell r="B11">
            <v>91</v>
          </cell>
        </row>
        <row r="55">
          <cell r="B55">
            <v>0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4">
          <cell r="D54">
            <v>525</v>
          </cell>
          <cell r="E54">
            <v>0</v>
          </cell>
          <cell r="F54">
            <v>6</v>
          </cell>
        </row>
        <row r="58">
          <cell r="D58">
            <v>93</v>
          </cell>
          <cell r="E58">
            <v>25</v>
          </cell>
          <cell r="F58">
            <v>0</v>
          </cell>
        </row>
      </sheetData>
      <sheetData sheetId="18"/>
      <sheetData sheetId="19">
        <row r="7">
          <cell r="B7">
            <v>1338</v>
          </cell>
        </row>
        <row r="9">
          <cell r="B9">
            <v>576</v>
          </cell>
        </row>
        <row r="11">
          <cell r="B11">
            <v>353</v>
          </cell>
        </row>
        <row r="55">
          <cell r="B55">
            <v>0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>
        <row r="3">
          <cell r="B3">
            <v>2545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7">
          <cell r="B107">
            <v>12</v>
          </cell>
        </row>
      </sheetData>
      <sheetData sheetId="16">
        <row r="3">
          <cell r="C3">
            <v>0</v>
          </cell>
        </row>
      </sheetData>
      <sheetData sheetId="17">
        <row r="11">
          <cell r="B11">
            <v>3461</v>
          </cell>
        </row>
        <row r="54">
          <cell r="D54">
            <v>339</v>
          </cell>
          <cell r="E54">
            <v>0</v>
          </cell>
          <cell r="F54">
            <v>12</v>
          </cell>
        </row>
        <row r="58">
          <cell r="D58">
            <v>20</v>
          </cell>
          <cell r="E58">
            <v>44</v>
          </cell>
          <cell r="F58">
            <v>1</v>
          </cell>
        </row>
      </sheetData>
      <sheetData sheetId="18"/>
      <sheetData sheetId="19">
        <row r="7">
          <cell r="B7">
            <v>1338</v>
          </cell>
        </row>
        <row r="9">
          <cell r="B9">
            <v>576</v>
          </cell>
        </row>
        <row r="11">
          <cell r="B11">
            <v>353</v>
          </cell>
        </row>
        <row r="55">
          <cell r="B55">
            <v>0</v>
          </cell>
        </row>
      </sheetData>
      <sheetData sheetId="20">
        <row r="2">
          <cell r="B2">
            <v>586</v>
          </cell>
        </row>
      </sheetData>
      <sheetData sheetId="21">
        <row r="27">
          <cell r="C27">
            <v>3772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C11">
            <v>282</v>
          </cell>
        </row>
        <row r="12">
          <cell r="C12">
            <v>366</v>
          </cell>
        </row>
        <row r="13">
          <cell r="C13">
            <v>155</v>
          </cell>
        </row>
        <row r="14">
          <cell r="C14">
            <v>128</v>
          </cell>
        </row>
        <row r="15">
          <cell r="C15">
            <v>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54">
          <cell r="D54">
            <v>426</v>
          </cell>
          <cell r="E54">
            <v>0</v>
          </cell>
          <cell r="F54">
            <v>3</v>
          </cell>
        </row>
        <row r="58">
          <cell r="D58">
            <v>130</v>
          </cell>
          <cell r="E58">
            <v>49</v>
          </cell>
          <cell r="F58">
            <v>1</v>
          </cell>
        </row>
      </sheetData>
      <sheetData sheetId="18" refreshError="1"/>
      <sheetData sheetId="19" refreshError="1">
        <row r="7">
          <cell r="B7">
            <v>1226</v>
          </cell>
        </row>
        <row r="9">
          <cell r="B9">
            <v>514</v>
          </cell>
        </row>
        <row r="11">
          <cell r="B11">
            <v>216</v>
          </cell>
        </row>
        <row r="55">
          <cell r="B55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4">
          <cell r="D54">
            <v>389</v>
          </cell>
          <cell r="E54">
            <v>0</v>
          </cell>
          <cell r="F54">
            <v>10</v>
          </cell>
        </row>
        <row r="58">
          <cell r="D58">
            <v>124</v>
          </cell>
          <cell r="E58">
            <v>49</v>
          </cell>
          <cell r="F58">
            <v>0</v>
          </cell>
        </row>
      </sheetData>
      <sheetData sheetId="18"/>
      <sheetData sheetId="19">
        <row r="7">
          <cell r="B7">
            <v>1373</v>
          </cell>
        </row>
        <row r="9">
          <cell r="B9">
            <v>469</v>
          </cell>
        </row>
        <row r="11">
          <cell r="B11">
            <v>390</v>
          </cell>
        </row>
        <row r="55">
          <cell r="B55">
            <v>0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4">
          <cell r="D54">
            <v>389</v>
          </cell>
          <cell r="E54">
            <v>0</v>
          </cell>
          <cell r="F54">
            <v>10</v>
          </cell>
        </row>
        <row r="58">
          <cell r="D58">
            <v>124</v>
          </cell>
          <cell r="E58">
            <v>49</v>
          </cell>
          <cell r="F58">
            <v>0</v>
          </cell>
        </row>
      </sheetData>
      <sheetData sheetId="18"/>
      <sheetData sheetId="19">
        <row r="7">
          <cell r="B7">
            <v>1373</v>
          </cell>
        </row>
        <row r="9">
          <cell r="B9">
            <v>469</v>
          </cell>
        </row>
        <row r="11">
          <cell r="B11">
            <v>390</v>
          </cell>
        </row>
        <row r="55">
          <cell r="B55">
            <v>0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SCIH"/>
      <sheetName val="Banco Sangue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>
        <row r="3">
          <cell r="B3">
            <v>2997</v>
          </cell>
        </row>
      </sheetData>
      <sheetData sheetId="5"/>
      <sheetData sheetId="6">
        <row r="11">
          <cell r="G11">
            <v>13002</v>
          </cell>
        </row>
      </sheetData>
      <sheetData sheetId="7"/>
      <sheetData sheetId="8"/>
      <sheetData sheetId="9"/>
      <sheetData sheetId="10">
        <row r="6">
          <cell r="E6"/>
        </row>
      </sheetData>
      <sheetData sheetId="11">
        <row r="14">
          <cell r="B14">
            <v>174</v>
          </cell>
        </row>
      </sheetData>
      <sheetData sheetId="12"/>
      <sheetData sheetId="13"/>
      <sheetData sheetId="14"/>
      <sheetData sheetId="15">
        <row r="28">
          <cell r="B28">
            <v>202</v>
          </cell>
        </row>
      </sheetData>
      <sheetData sheetId="16">
        <row r="3">
          <cell r="C3">
            <v>0</v>
          </cell>
        </row>
      </sheetData>
      <sheetData sheetId="17">
        <row r="10">
          <cell r="H10">
            <v>3499</v>
          </cell>
        </row>
        <row r="54">
          <cell r="D54">
            <v>286</v>
          </cell>
          <cell r="E54">
            <v>0</v>
          </cell>
          <cell r="F54">
            <v>3</v>
          </cell>
        </row>
        <row r="58">
          <cell r="D58">
            <v>68</v>
          </cell>
          <cell r="E58">
            <v>29</v>
          </cell>
          <cell r="F58">
            <v>0</v>
          </cell>
        </row>
      </sheetData>
      <sheetData sheetId="18"/>
      <sheetData sheetId="19">
        <row r="5">
          <cell r="B5">
            <v>1175</v>
          </cell>
        </row>
        <row r="7">
          <cell r="B7">
            <v>963</v>
          </cell>
        </row>
        <row r="11">
          <cell r="B11">
            <v>48</v>
          </cell>
        </row>
      </sheetData>
      <sheetData sheetId="20">
        <row r="2">
          <cell r="B2">
            <v>508</v>
          </cell>
        </row>
      </sheetData>
      <sheetData sheetId="21">
        <row r="11">
          <cell r="C11"/>
        </row>
      </sheetData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0">
          <cell r="C20">
            <v>343</v>
          </cell>
        </row>
        <row r="26">
          <cell r="C26">
            <v>119</v>
          </cell>
        </row>
        <row r="27">
          <cell r="C27">
            <v>116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0">
          <cell r="C20">
            <v>363</v>
          </cell>
        </row>
        <row r="26">
          <cell r="C26">
            <v>102</v>
          </cell>
        </row>
        <row r="27">
          <cell r="C27">
            <v>242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6">
          <cell r="C26">
            <v>172</v>
          </cell>
        </row>
        <row r="27">
          <cell r="C27">
            <v>232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6">
          <cell r="C26">
            <v>200</v>
          </cell>
        </row>
        <row r="27">
          <cell r="C27">
            <v>166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6">
          <cell r="C26">
            <v>163</v>
          </cell>
        </row>
        <row r="27">
          <cell r="C27">
            <v>210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6">
          <cell r="C26">
            <v>204</v>
          </cell>
        </row>
        <row r="27">
          <cell r="C27">
            <v>176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282</v>
          </cell>
        </row>
        <row r="12">
          <cell r="C12">
            <v>490</v>
          </cell>
        </row>
        <row r="13">
          <cell r="C13">
            <v>184</v>
          </cell>
        </row>
        <row r="14">
          <cell r="C14">
            <v>177</v>
          </cell>
        </row>
        <row r="15">
          <cell r="C15">
            <v>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6">
          <cell r="C26">
            <v>204</v>
          </cell>
        </row>
        <row r="27">
          <cell r="C27">
            <v>176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6">
          <cell r="C26">
            <v>129</v>
          </cell>
        </row>
        <row r="27">
          <cell r="C27">
            <v>185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6">
          <cell r="C26">
            <v>129</v>
          </cell>
        </row>
        <row r="27">
          <cell r="C27">
            <v>185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SCIH"/>
      <sheetName val="Banco Sangue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10709</v>
          </cell>
        </row>
      </sheetData>
      <sheetData sheetId="7">
        <row r="15">
          <cell r="B15">
            <v>119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235</v>
          </cell>
        </row>
      </sheetData>
      <sheetData sheetId="16">
        <row r="20">
          <cell r="C20">
            <v>5</v>
          </cell>
        </row>
      </sheetData>
      <sheetData sheetId="17">
        <row r="54">
          <cell r="D54">
            <v>286</v>
          </cell>
        </row>
      </sheetData>
      <sheetData sheetId="18"/>
      <sheetData sheetId="19">
        <row r="7">
          <cell r="B7">
            <v>986</v>
          </cell>
        </row>
      </sheetData>
      <sheetData sheetId="20"/>
      <sheetData sheetId="21">
        <row r="11">
          <cell r="C11">
            <v>155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13982</v>
          </cell>
        </row>
      </sheetData>
      <sheetData sheetId="7">
        <row r="15">
          <cell r="B15">
            <v>102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344</v>
          </cell>
        </row>
      </sheetData>
      <sheetData sheetId="16">
        <row r="20">
          <cell r="C20">
            <v>14</v>
          </cell>
        </row>
      </sheetData>
      <sheetData sheetId="17">
        <row r="54">
          <cell r="D54">
            <v>669</v>
          </cell>
        </row>
      </sheetData>
      <sheetData sheetId="18"/>
      <sheetData sheetId="19">
        <row r="7">
          <cell r="B7">
            <v>1157</v>
          </cell>
        </row>
      </sheetData>
      <sheetData sheetId="20"/>
      <sheetData sheetId="21">
        <row r="11">
          <cell r="C11">
            <v>167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  <sheetName val="Dados Estatisticos Abril 2022 -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13286</v>
          </cell>
        </row>
      </sheetData>
      <sheetData sheetId="7">
        <row r="15">
          <cell r="B15">
            <v>138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270</v>
          </cell>
        </row>
      </sheetData>
      <sheetData sheetId="16">
        <row r="20">
          <cell r="C20">
            <v>3</v>
          </cell>
        </row>
      </sheetData>
      <sheetData sheetId="17">
        <row r="54">
          <cell r="D54">
            <v>529</v>
          </cell>
        </row>
      </sheetData>
      <sheetData sheetId="18"/>
      <sheetData sheetId="19">
        <row r="7">
          <cell r="B7">
            <v>1027</v>
          </cell>
        </row>
      </sheetData>
      <sheetData sheetId="20"/>
      <sheetData sheetId="21">
        <row r="11">
          <cell r="C11">
            <v>180</v>
          </cell>
        </row>
      </sheetData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14326</v>
          </cell>
        </row>
      </sheetData>
      <sheetData sheetId="7">
        <row r="15">
          <cell r="B15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9</v>
          </cell>
        </row>
      </sheetData>
      <sheetData sheetId="16">
        <row r="20">
          <cell r="C20">
            <v>2</v>
          </cell>
        </row>
      </sheetData>
      <sheetData sheetId="17">
        <row r="54">
          <cell r="D54">
            <v>441</v>
          </cell>
        </row>
      </sheetData>
      <sheetData sheetId="18"/>
      <sheetData sheetId="19">
        <row r="7">
          <cell r="B7">
            <v>635</v>
          </cell>
        </row>
      </sheetData>
      <sheetData sheetId="20"/>
      <sheetData sheetId="21">
        <row r="11">
          <cell r="C11">
            <v>198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  <sheetName val="Relatório de Atividades 2022"/>
      <sheetName val="Teclas de Atalhos Indicadores"/>
      <sheetName val="Indicadores Produção "/>
      <sheetName val="PA"/>
      <sheetName val="Total Geral da UI"/>
      <sheetName val="UI BERÇARIO"/>
      <sheetName val="UTI NEONATAL"/>
      <sheetName val="UI PEDIATRIA CLINICA"/>
      <sheetName val="UTI PEDIATRICA"/>
      <sheetName val="UI. CLINICA MÉDICA"/>
      <sheetName val="UTI ADULTO II"/>
      <sheetName val="UTI ADULTO I"/>
      <sheetName val="UI. CLINICA CIRURGICA"/>
      <sheetName val="UI CLINICA ORTOPEDICA"/>
      <sheetName val="UI RETAGUARDA I"/>
      <sheetName val="UI. RETAGURDA I COVID-19"/>
      <sheetName val="UI RETAGUARDA II"/>
      <sheetName val="UI OBSTETRICIA  GINECOLOGIA"/>
      <sheetName val="UI. DECISÓRIA"/>
      <sheetName val="UI CLINICA MÉDICA COVID-19"/>
      <sheetName val="UI PSIQUIATRIA"/>
      <sheetName val="UI DECISÓRIA COVID-19 TÉRREO."/>
      <sheetName val="EMERGÊNCIA ADULTO"/>
      <sheetName val="UI OBSERVAÇÃO ADULTO"/>
      <sheetName val="UI OBSERVAÇÃO PS INFANTIL"/>
      <sheetName val="UI COVID-19 DECISORIA"/>
      <sheetName val="PRÉ PARTO"/>
      <sheetName val="P.S EMERGENCIA COVID-19"/>
      <sheetName val="UI CLINICA MÉDICA II COVID-19"/>
      <sheetName val="UI CLINICA MEDICA III COVID-19"/>
      <sheetName val="UTI ADULTO I COVID-19"/>
      <sheetName val="UTI ADULTO II COVID-19"/>
      <sheetName val="PRÉ CIRURGICO D"/>
      <sheetName val="OBITOS 24 HS"/>
      <sheetName val="SADT"/>
      <sheetName val="Laboratório"/>
      <sheetName val="DI"/>
      <sheetName val="Exames Complementares"/>
      <sheetName val="Centro Obstétrico"/>
      <sheetName val="Centro Cirúrgico"/>
      <sheetName val="Ambulatório"/>
      <sheetName val="SERVIÇO SOCIAL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2370</v>
          </cell>
        </row>
        <row r="11">
          <cell r="G11">
            <v>14539</v>
          </cell>
        </row>
      </sheetData>
      <sheetData sheetId="7">
        <row r="13">
          <cell r="B13"/>
        </row>
      </sheetData>
      <sheetData sheetId="8"/>
      <sheetData sheetId="9"/>
      <sheetData sheetId="10">
        <row r="6">
          <cell r="E6"/>
        </row>
      </sheetData>
      <sheetData sheetId="11">
        <row r="9">
          <cell r="B9">
            <v>0</v>
          </cell>
        </row>
      </sheetData>
      <sheetData sheetId="12"/>
      <sheetData sheetId="13">
        <row r="10">
          <cell r="C10">
            <v>58</v>
          </cell>
        </row>
      </sheetData>
      <sheetData sheetId="14">
        <row r="35">
          <cell r="B35">
            <v>10.44</v>
          </cell>
        </row>
      </sheetData>
      <sheetData sheetId="15">
        <row r="4">
          <cell r="B4">
            <v>5</v>
          </cell>
        </row>
      </sheetData>
      <sheetData sheetId="16">
        <row r="3">
          <cell r="C3">
            <v>0</v>
          </cell>
        </row>
        <row r="20">
          <cell r="C20">
            <v>9</v>
          </cell>
        </row>
      </sheetData>
      <sheetData sheetId="17">
        <row r="10">
          <cell r="B10">
            <v>3782</v>
          </cell>
        </row>
      </sheetData>
      <sheetData sheetId="18">
        <row r="8">
          <cell r="D8">
            <v>26560</v>
          </cell>
        </row>
      </sheetData>
      <sheetData sheetId="19">
        <row r="5">
          <cell r="B5">
            <v>1320</v>
          </cell>
        </row>
      </sheetData>
      <sheetData sheetId="20"/>
      <sheetData sheetId="21">
        <row r="11">
          <cell r="C11">
            <v>186</v>
          </cell>
        </row>
      </sheetData>
      <sheetData sheetId="22">
        <row r="6">
          <cell r="D6">
            <v>110</v>
          </cell>
        </row>
      </sheetData>
      <sheetData sheetId="23"/>
      <sheetData sheetId="24">
        <row r="3">
          <cell r="D3">
            <v>18</v>
          </cell>
        </row>
      </sheetData>
      <sheetData sheetId="25">
        <row r="5">
          <cell r="C5">
            <v>22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1381</v>
          </cell>
        </row>
        <row r="11">
          <cell r="G11">
            <v>12998</v>
          </cell>
        </row>
      </sheetData>
      <sheetData sheetId="7">
        <row r="13">
          <cell r="B13">
            <v>166</v>
          </cell>
        </row>
      </sheetData>
      <sheetData sheetId="8"/>
      <sheetData sheetId="9"/>
      <sheetData sheetId="10">
        <row r="6">
          <cell r="E6"/>
        </row>
      </sheetData>
      <sheetData sheetId="11">
        <row r="14">
          <cell r="B14">
            <v>154</v>
          </cell>
        </row>
      </sheetData>
      <sheetData sheetId="12"/>
      <sheetData sheetId="13"/>
      <sheetData sheetId="14">
        <row r="35">
          <cell r="B35"/>
        </row>
      </sheetData>
      <sheetData sheetId="15">
        <row r="6">
          <cell r="B6">
            <v>97</v>
          </cell>
        </row>
      </sheetData>
      <sheetData sheetId="16">
        <row r="3">
          <cell r="C3">
            <v>0</v>
          </cell>
        </row>
        <row r="20">
          <cell r="C20">
            <v>5</v>
          </cell>
        </row>
      </sheetData>
      <sheetData sheetId="17">
        <row r="10">
          <cell r="C10">
            <v>426</v>
          </cell>
        </row>
      </sheetData>
      <sheetData sheetId="18">
        <row r="9">
          <cell r="D9">
            <v>5551</v>
          </cell>
        </row>
      </sheetData>
      <sheetData sheetId="19">
        <row r="5">
          <cell r="B5">
            <v>1726</v>
          </cell>
        </row>
      </sheetData>
      <sheetData sheetId="20"/>
      <sheetData sheetId="21">
        <row r="11">
          <cell r="C11">
            <v>191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426</v>
          </cell>
        </row>
        <row r="11">
          <cell r="G11">
            <v>15683</v>
          </cell>
        </row>
      </sheetData>
      <sheetData sheetId="7">
        <row r="13">
          <cell r="B13">
            <v>164</v>
          </cell>
        </row>
      </sheetData>
      <sheetData sheetId="8"/>
      <sheetData sheetId="9"/>
      <sheetData sheetId="10">
        <row r="6">
          <cell r="E6"/>
        </row>
      </sheetData>
      <sheetData sheetId="11">
        <row r="14">
          <cell r="B14">
            <v>121</v>
          </cell>
        </row>
      </sheetData>
      <sheetData sheetId="12"/>
      <sheetData sheetId="13"/>
      <sheetData sheetId="14">
        <row r="35">
          <cell r="B35">
            <v>6.92</v>
          </cell>
        </row>
      </sheetData>
      <sheetData sheetId="15">
        <row r="6">
          <cell r="B6">
            <v>95</v>
          </cell>
        </row>
      </sheetData>
      <sheetData sheetId="16">
        <row r="3">
          <cell r="C3">
            <v>1</v>
          </cell>
        </row>
        <row r="20">
          <cell r="C20">
            <v>9</v>
          </cell>
        </row>
      </sheetData>
      <sheetData sheetId="17">
        <row r="10">
          <cell r="C10">
            <v>507</v>
          </cell>
        </row>
      </sheetData>
      <sheetData sheetId="18">
        <row r="9">
          <cell r="D9">
            <v>6295</v>
          </cell>
        </row>
      </sheetData>
      <sheetData sheetId="19">
        <row r="5">
          <cell r="B5">
            <v>2267</v>
          </cell>
        </row>
      </sheetData>
      <sheetData sheetId="20"/>
      <sheetData sheetId="21">
        <row r="11">
          <cell r="C11">
            <v>193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283</v>
          </cell>
        </row>
        <row r="12">
          <cell r="C12">
            <v>462</v>
          </cell>
        </row>
        <row r="13">
          <cell r="C13">
            <v>158</v>
          </cell>
        </row>
        <row r="14">
          <cell r="C14">
            <v>195</v>
          </cell>
        </row>
        <row r="15">
          <cell r="C15">
            <v>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D3">
            <v>426</v>
          </cell>
        </row>
        <row r="11">
          <cell r="G11">
            <v>14000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C3">
            <v>0</v>
          </cell>
        </row>
        <row r="20">
          <cell r="C20">
            <v>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>
        <row r="9">
          <cell r="C9">
            <v>65</v>
          </cell>
        </row>
        <row r="11">
          <cell r="C11">
            <v>176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>
            <v>16014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0">
          <cell r="C20">
            <v>18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>
        <row r="11">
          <cell r="C11">
            <v>173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15014</v>
          </cell>
        </row>
      </sheetData>
      <sheetData sheetId="7">
        <row r="15">
          <cell r="B15">
            <v>129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314</v>
          </cell>
        </row>
      </sheetData>
      <sheetData sheetId="16">
        <row r="20">
          <cell r="C20">
            <v>4</v>
          </cell>
        </row>
      </sheetData>
      <sheetData sheetId="17">
        <row r="54">
          <cell r="D54">
            <v>389</v>
          </cell>
        </row>
      </sheetData>
      <sheetData sheetId="18"/>
      <sheetData sheetId="19">
        <row r="7">
          <cell r="B7">
            <v>1373</v>
          </cell>
        </row>
      </sheetData>
      <sheetData sheetId="20"/>
      <sheetData sheetId="21">
        <row r="11">
          <cell r="C11">
            <v>161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12874</v>
          </cell>
        </row>
      </sheetData>
      <sheetData sheetId="7">
        <row r="15">
          <cell r="B15">
            <v>129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314</v>
          </cell>
        </row>
      </sheetData>
      <sheetData sheetId="16">
        <row r="20">
          <cell r="C20">
            <v>4</v>
          </cell>
        </row>
      </sheetData>
      <sheetData sheetId="17">
        <row r="54">
          <cell r="D54">
            <v>389</v>
          </cell>
        </row>
      </sheetData>
      <sheetData sheetId="18"/>
      <sheetData sheetId="19">
        <row r="7">
          <cell r="B7">
            <v>1373</v>
          </cell>
        </row>
      </sheetData>
      <sheetData sheetId="20"/>
      <sheetData sheetId="21">
        <row r="11">
          <cell r="C11">
            <v>161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336</v>
          </cell>
        </row>
      </sheetData>
      <sheetData sheetId="16"/>
      <sheetData sheetId="17"/>
      <sheetData sheetId="18"/>
      <sheetData sheetId="19"/>
      <sheetData sheetId="20"/>
      <sheetData sheetId="21">
        <row r="11">
          <cell r="C11">
            <v>161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386</v>
          </cell>
        </row>
        <row r="12">
          <cell r="C12">
            <v>462</v>
          </cell>
        </row>
        <row r="13">
          <cell r="C13">
            <v>158</v>
          </cell>
        </row>
        <row r="14">
          <cell r="C14">
            <v>195</v>
          </cell>
        </row>
        <row r="15">
          <cell r="C15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335</v>
          </cell>
        </row>
        <row r="12">
          <cell r="C12">
            <v>567</v>
          </cell>
        </row>
        <row r="13">
          <cell r="C13">
            <v>180</v>
          </cell>
        </row>
        <row r="14">
          <cell r="C14">
            <v>145</v>
          </cell>
        </row>
        <row r="15">
          <cell r="C15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318</v>
          </cell>
        </row>
        <row r="12">
          <cell r="C12">
            <v>511</v>
          </cell>
        </row>
        <row r="13">
          <cell r="C13">
            <v>151</v>
          </cell>
        </row>
        <row r="14">
          <cell r="C14">
            <v>126</v>
          </cell>
        </row>
        <row r="15">
          <cell r="C15">
            <v>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483</v>
          </cell>
        </row>
        <row r="12">
          <cell r="C12">
            <v>152</v>
          </cell>
        </row>
        <row r="13">
          <cell r="C13">
            <v>433</v>
          </cell>
        </row>
        <row r="14">
          <cell r="C14">
            <v>232</v>
          </cell>
        </row>
        <row r="15">
          <cell r="C15">
            <v>1033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C11">
            <v>363</v>
          </cell>
        </row>
        <row r="12">
          <cell r="C12">
            <v>570</v>
          </cell>
        </row>
        <row r="13">
          <cell r="C13">
            <v>165</v>
          </cell>
        </row>
        <row r="14">
          <cell r="C14">
            <v>174</v>
          </cell>
        </row>
        <row r="15">
          <cell r="C1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4:Q55"/>
  <sheetViews>
    <sheetView showGridLines="0" tabSelected="1" view="pageBreakPreview" zoomScaleNormal="100" zoomScaleSheetLayoutView="100" workbookViewId="0">
      <selection activeCell="F50" sqref="F50"/>
    </sheetView>
  </sheetViews>
  <sheetFormatPr defaultRowHeight="15" x14ac:dyDescent="0.25"/>
  <cols>
    <col min="1" max="1" width="38.85546875" style="1" customWidth="1"/>
    <col min="2" max="2" width="11.140625" style="1" customWidth="1"/>
    <col min="3" max="16" width="10.7109375" style="1" customWidth="1"/>
    <col min="17" max="17" width="10.7109375" style="5" customWidth="1"/>
    <col min="18" max="18" width="9.7109375" customWidth="1"/>
  </cols>
  <sheetData>
    <row r="4" spans="1:17" ht="15" customHeight="1" x14ac:dyDescent="0.35">
      <c r="B4" s="33" t="s">
        <v>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6" spans="1:17" ht="15" customHeight="1" thickBot="1" x14ac:dyDescent="0.3">
      <c r="A6" s="34"/>
      <c r="B6" s="34"/>
      <c r="C6" s="34"/>
      <c r="D6" s="34"/>
    </row>
    <row r="7" spans="1:17" ht="20.100000000000001" customHeight="1" thickBot="1" x14ac:dyDescent="0.3">
      <c r="A7" s="8" t="s">
        <v>19</v>
      </c>
    </row>
    <row r="8" spans="1:17" ht="20.100000000000001" customHeight="1" thickBot="1" x14ac:dyDescent="0.3">
      <c r="A8" s="35"/>
      <c r="B8" s="40" t="s">
        <v>17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  <c r="O8" s="37" t="s">
        <v>12</v>
      </c>
      <c r="P8" s="38"/>
      <c r="Q8" s="39"/>
    </row>
    <row r="9" spans="1:17" ht="27.75" customHeight="1" thickBot="1" x14ac:dyDescent="0.3">
      <c r="A9" s="36"/>
      <c r="B9" s="41"/>
      <c r="C9" s="3" t="s">
        <v>14</v>
      </c>
      <c r="D9" s="3" t="s">
        <v>14</v>
      </c>
      <c r="E9" s="3" t="s">
        <v>14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3" t="s">
        <v>14</v>
      </c>
      <c r="N9" s="3" t="s">
        <v>14</v>
      </c>
      <c r="O9" s="3" t="s">
        <v>13</v>
      </c>
      <c r="P9" s="3" t="s">
        <v>14</v>
      </c>
      <c r="Q9" s="6" t="s">
        <v>15</v>
      </c>
    </row>
    <row r="10" spans="1:17" ht="20.100000000000001" customHeight="1" thickBot="1" x14ac:dyDescent="0.3">
      <c r="A10" s="12" t="s">
        <v>20</v>
      </c>
      <c r="B10" s="11">
        <v>240</v>
      </c>
      <c r="C10" s="11">
        <f>'[1]Contr x Real (2)'!$C$11</f>
        <v>386</v>
      </c>
      <c r="D10" s="22">
        <f>'[2]Contr x Real (2)'!$C$11</f>
        <v>282</v>
      </c>
      <c r="E10" s="22">
        <f>'[3]Contr x Real (2)'!$C$11</f>
        <v>328</v>
      </c>
      <c r="F10" s="22">
        <f>'[4]Contr x Real (2)'!$C$11</f>
        <v>283</v>
      </c>
      <c r="G10" s="22">
        <f>'[4]Contr x Real (2)'!$C$11</f>
        <v>327</v>
      </c>
      <c r="H10" s="22">
        <f>'[5]Contr x Real (2)'!$C$11</f>
        <v>386</v>
      </c>
      <c r="I10" s="22">
        <f>'[6]Contr x Real (2)'!$C$11</f>
        <v>292</v>
      </c>
      <c r="J10" s="22">
        <f>'[7]Contr x Real (2)'!$C$11</f>
        <v>335</v>
      </c>
      <c r="K10" s="22">
        <f>'[8]Contr x Real (2)'!$C$11</f>
        <v>318</v>
      </c>
      <c r="L10" s="22">
        <f>'[9]Contr x Real (2)'!$C$11</f>
        <v>363</v>
      </c>
      <c r="M10" s="22">
        <f>'[10]Contr x Real (2)'!$C$11</f>
        <v>338</v>
      </c>
      <c r="N10" s="22">
        <f>'[11]Contr x Real (2)'!$C$11</f>
        <v>297</v>
      </c>
      <c r="O10" s="10">
        <f>B10*12</f>
        <v>2880</v>
      </c>
      <c r="P10" s="10">
        <f>C10+D10+E10+F10+G10+H10+I10+J10+K10+L10+M10+N10</f>
        <v>3935</v>
      </c>
      <c r="Q10" s="13">
        <f>P10/O10*100%</f>
        <v>1.3663194444444444</v>
      </c>
    </row>
    <row r="11" spans="1:17" ht="20.100000000000001" customHeight="1" thickBot="1" x14ac:dyDescent="0.3">
      <c r="A11" s="12" t="s">
        <v>21</v>
      </c>
      <c r="B11" s="11">
        <v>255</v>
      </c>
      <c r="C11" s="11">
        <f>'[1]Contr x Real (2)'!$C$12</f>
        <v>334</v>
      </c>
      <c r="D11" s="22">
        <f>'[2]Contr x Real (2)'!$C$12</f>
        <v>366</v>
      </c>
      <c r="E11" s="22">
        <f>'[3]Contr x Real (2)'!$C$12</f>
        <v>490</v>
      </c>
      <c r="F11" s="22">
        <f>'[4]Contr x Real (2)'!$C$12</f>
        <v>462</v>
      </c>
      <c r="G11" s="22">
        <f>'[4]Contr x Real (2)'!$C$12</f>
        <v>462</v>
      </c>
      <c r="H11" s="22">
        <f>'[5]Contr x Real (2)'!$C$12</f>
        <v>462</v>
      </c>
      <c r="I11" s="22">
        <f>'[6]Contr x Real (2)'!$C$12</f>
        <v>567</v>
      </c>
      <c r="J11" s="22">
        <f>'[7]Contr x Real (2)'!$C$12</f>
        <v>511</v>
      </c>
      <c r="K11" s="22">
        <f>'[8]Contr x Real (2)'!$C$12</f>
        <v>152</v>
      </c>
      <c r="L11" s="22">
        <f>'[9]Contr x Real (2)'!$C$12</f>
        <v>570</v>
      </c>
      <c r="M11" s="22">
        <f>'[10]Contr x Real (2)'!$C$12</f>
        <v>506</v>
      </c>
      <c r="N11" s="22">
        <f>'[11]Contr x Real (2)'!$C$12</f>
        <v>506</v>
      </c>
      <c r="O11" s="10">
        <f>B11*12</f>
        <v>3060</v>
      </c>
      <c r="P11" s="10">
        <f t="shared" ref="P11:P14" si="0">C11+D11+E11+F11+G11+H11+I11+J11+K11+L11+M11+N11</f>
        <v>5388</v>
      </c>
      <c r="Q11" s="13">
        <f>P11/O11*100%</f>
        <v>1.7607843137254902</v>
      </c>
    </row>
    <row r="12" spans="1:17" ht="20.100000000000001" customHeight="1" thickBot="1" x14ac:dyDescent="0.3">
      <c r="A12" s="12" t="s">
        <v>22</v>
      </c>
      <c r="B12" s="11">
        <v>215</v>
      </c>
      <c r="C12" s="11">
        <f>'[1]Contr x Real (2)'!$C$13</f>
        <v>182</v>
      </c>
      <c r="D12" s="22">
        <f>'[2]Contr x Real (2)'!$C$13</f>
        <v>155</v>
      </c>
      <c r="E12" s="22">
        <f>'[3]Contr x Real (2)'!$C$13</f>
        <v>184</v>
      </c>
      <c r="F12" s="22">
        <f>'[4]Contr x Real (2)'!$C$13</f>
        <v>170</v>
      </c>
      <c r="G12" s="22">
        <f>'[4]Contr x Real (2)'!$C$13</f>
        <v>168</v>
      </c>
      <c r="H12" s="22">
        <f>'[5]Contr x Real (2)'!$C$13</f>
        <v>158</v>
      </c>
      <c r="I12" s="22">
        <f>'[6]Contr x Real (2)'!$C$13</f>
        <v>196</v>
      </c>
      <c r="J12" s="22">
        <f>'[7]Contr x Real (2)'!$C$13</f>
        <v>180</v>
      </c>
      <c r="K12" s="22">
        <f>'[8]Contr x Real (2)'!$C$13</f>
        <v>151</v>
      </c>
      <c r="L12" s="22">
        <f>'[9]Contr x Real (2)'!$C$13</f>
        <v>165</v>
      </c>
      <c r="M12" s="22">
        <f>'[10]Contr x Real (2)'!$C$13</f>
        <v>163</v>
      </c>
      <c r="N12" s="22">
        <f>'[11]Contr x Real (2)'!$C$13</f>
        <v>191</v>
      </c>
      <c r="O12" s="10">
        <f>B12*12</f>
        <v>2580</v>
      </c>
      <c r="P12" s="10">
        <f t="shared" si="0"/>
        <v>2063</v>
      </c>
      <c r="Q12" s="13">
        <f>P12/O12*100%</f>
        <v>0.79961240310077519</v>
      </c>
    </row>
    <row r="13" spans="1:17" ht="20.100000000000001" customHeight="1" thickBot="1" x14ac:dyDescent="0.3">
      <c r="A13" s="12" t="s">
        <v>23</v>
      </c>
      <c r="B13" s="11">
        <v>160</v>
      </c>
      <c r="C13" s="11">
        <f>'[12]Contr x Real (2)'!$C$14</f>
        <v>141</v>
      </c>
      <c r="D13" s="22">
        <f>'[2]Contr x Real (2)'!$C$14</f>
        <v>128</v>
      </c>
      <c r="E13" s="22">
        <f>'[3]Contr x Real (2)'!$C$14</f>
        <v>177</v>
      </c>
      <c r="F13" s="22">
        <f>'[4]Contr x Real (2)'!$C$14</f>
        <v>178</v>
      </c>
      <c r="G13" s="22">
        <f>'[4]Contr x Real (2)'!$C$14</f>
        <v>174</v>
      </c>
      <c r="H13" s="22">
        <f>'[5]Contr x Real (2)'!$C$14</f>
        <v>195</v>
      </c>
      <c r="I13" s="22">
        <f>'[6]Contr x Real (2)'!$C$14</f>
        <v>166</v>
      </c>
      <c r="J13" s="22">
        <f>'[7]Contr x Real (2)'!$C$14</f>
        <v>145</v>
      </c>
      <c r="K13" s="22">
        <f>'[8]Contr x Real (2)'!$C$14</f>
        <v>126</v>
      </c>
      <c r="L13" s="22">
        <f>'[9]Contr x Real (2)'!$C$14</f>
        <v>174</v>
      </c>
      <c r="M13" s="22">
        <f>'[10]Contr x Real (2)'!$C$14</f>
        <v>161</v>
      </c>
      <c r="N13" s="22">
        <f>'[11]Contr x Real (2)'!$C$14</f>
        <v>138</v>
      </c>
      <c r="O13" s="10">
        <f>B13*12</f>
        <v>1920</v>
      </c>
      <c r="P13" s="10">
        <f t="shared" si="0"/>
        <v>1903</v>
      </c>
      <c r="Q13" s="13">
        <f>P13/O13*100%</f>
        <v>0.99114583333333328</v>
      </c>
    </row>
    <row r="14" spans="1:17" ht="20.100000000000001" customHeight="1" thickBot="1" x14ac:dyDescent="0.3">
      <c r="A14" s="12" t="s">
        <v>24</v>
      </c>
      <c r="B14" s="11">
        <v>15</v>
      </c>
      <c r="C14" s="11">
        <f>'[12]Contr x Real (2)'!$C$15</f>
        <v>5</v>
      </c>
      <c r="D14" s="22">
        <f>'[2]Contr x Real (2)'!$C$15</f>
        <v>7</v>
      </c>
      <c r="E14" s="22">
        <f>'[3]Contr x Real (2)'!$C$15</f>
        <v>6</v>
      </c>
      <c r="F14" s="22">
        <f>'[4]Contr x Real (2)'!$C$15</f>
        <v>10</v>
      </c>
      <c r="G14" s="22">
        <f>'[4]Contr x Real (2)'!$C$15</f>
        <v>7</v>
      </c>
      <c r="H14" s="22">
        <f>'[5]Contr x Real (2)'!$C$15</f>
        <v>9</v>
      </c>
      <c r="I14" s="22">
        <f>'[6]Contr x Real (2)'!$C$15</f>
        <v>9</v>
      </c>
      <c r="J14" s="22">
        <f>'[7]Contr x Real (2)'!$C$15</f>
        <v>10</v>
      </c>
      <c r="K14" s="22">
        <f>'[8]Contr x Real (2)'!$C$15</f>
        <v>10</v>
      </c>
      <c r="L14" s="22">
        <f>'[9]Contr x Real (2)'!$C$15</f>
        <v>7</v>
      </c>
      <c r="M14" s="22">
        <f>'[10]Contr x Real (2)'!$C$15</f>
        <v>10</v>
      </c>
      <c r="N14" s="22">
        <f>'[11]Contr x Real (2)'!$C$15</f>
        <v>13</v>
      </c>
      <c r="O14" s="10">
        <f>B14*12</f>
        <v>180</v>
      </c>
      <c r="P14" s="10">
        <f t="shared" si="0"/>
        <v>103</v>
      </c>
      <c r="Q14" s="13">
        <f>P14/O14*100%</f>
        <v>0.57222222222222219</v>
      </c>
    </row>
    <row r="15" spans="1:17" s="4" customFormat="1" ht="20.100000000000001" customHeight="1" thickBot="1" x14ac:dyDescent="0.3">
      <c r="A15" s="14" t="s">
        <v>12</v>
      </c>
      <c r="B15" s="10">
        <f>SUM(B10:B14)</f>
        <v>885</v>
      </c>
      <c r="C15" s="10">
        <f t="shared" ref="C15:M15" si="1">SUM(C10:C14)</f>
        <v>1048</v>
      </c>
      <c r="D15" s="10">
        <f t="shared" si="1"/>
        <v>938</v>
      </c>
      <c r="E15" s="10">
        <f t="shared" si="1"/>
        <v>1185</v>
      </c>
      <c r="F15" s="10">
        <f t="shared" si="1"/>
        <v>1103</v>
      </c>
      <c r="G15" s="10">
        <f t="shared" si="1"/>
        <v>1138</v>
      </c>
      <c r="H15" s="10">
        <f t="shared" si="1"/>
        <v>1210</v>
      </c>
      <c r="I15" s="10">
        <f t="shared" si="1"/>
        <v>1230</v>
      </c>
      <c r="J15" s="10">
        <f t="shared" si="1"/>
        <v>1181</v>
      </c>
      <c r="K15" s="10">
        <f t="shared" si="1"/>
        <v>757</v>
      </c>
      <c r="L15" s="10">
        <f t="shared" si="1"/>
        <v>1279</v>
      </c>
      <c r="M15" s="10">
        <f t="shared" si="1"/>
        <v>1178</v>
      </c>
      <c r="N15" s="10">
        <f t="shared" ref="N15" si="2">SUM(N10:N14)</f>
        <v>1145</v>
      </c>
      <c r="O15" s="10">
        <f>B15*12</f>
        <v>10620</v>
      </c>
      <c r="P15" s="10">
        <f>C15+D15+E15+F15+G15+H15+I15+J15+K15+L15+M15+N15</f>
        <v>13392</v>
      </c>
      <c r="Q15" s="13">
        <f>P15/O15*100%</f>
        <v>1.2610169491525425</v>
      </c>
    </row>
    <row r="16" spans="1:17" ht="20.100000000000001" customHeight="1" thickBot="1" x14ac:dyDescent="0.3">
      <c r="A16" s="15"/>
      <c r="B16" s="16"/>
      <c r="C16" s="16"/>
      <c r="D16" s="16"/>
      <c r="E16" s="16"/>
      <c r="F16" s="15"/>
      <c r="G16" s="15"/>
      <c r="H16" s="16"/>
      <c r="I16" s="16"/>
      <c r="J16" s="16"/>
      <c r="K16" s="16"/>
      <c r="L16" s="16"/>
      <c r="M16" s="16"/>
      <c r="N16" s="15"/>
      <c r="O16" s="16"/>
      <c r="P16" s="16"/>
      <c r="Q16" s="17"/>
    </row>
    <row r="17" spans="1:17" ht="20.100000000000001" customHeight="1" thickBot="1" x14ac:dyDescent="0.3">
      <c r="A17" s="28" t="s">
        <v>25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20.100000000000001" customHeight="1" thickBot="1" x14ac:dyDescent="0.3">
      <c r="A18" s="29"/>
      <c r="B18" s="31" t="s">
        <v>17</v>
      </c>
      <c r="C18" s="18" t="s">
        <v>0</v>
      </c>
      <c r="D18" s="18" t="s">
        <v>1</v>
      </c>
      <c r="E18" s="18" t="s">
        <v>2</v>
      </c>
      <c r="F18" s="18" t="s">
        <v>3</v>
      </c>
      <c r="G18" s="18" t="s">
        <v>4</v>
      </c>
      <c r="H18" s="18" t="s">
        <v>5</v>
      </c>
      <c r="I18" s="18" t="s">
        <v>6</v>
      </c>
      <c r="J18" s="18" t="s">
        <v>7</v>
      </c>
      <c r="K18" s="18" t="s">
        <v>8</v>
      </c>
      <c r="L18" s="18" t="s">
        <v>9</v>
      </c>
      <c r="M18" s="18" t="s">
        <v>10</v>
      </c>
      <c r="N18" s="18" t="s">
        <v>11</v>
      </c>
      <c r="O18" s="24" t="s">
        <v>12</v>
      </c>
      <c r="P18" s="25"/>
      <c r="Q18" s="26"/>
    </row>
    <row r="19" spans="1:17" ht="25.5" customHeight="1" thickBot="1" x14ac:dyDescent="0.3">
      <c r="A19" s="30"/>
      <c r="B19" s="32"/>
      <c r="C19" s="14" t="s">
        <v>14</v>
      </c>
      <c r="D19" s="14" t="s">
        <v>14</v>
      </c>
      <c r="E19" s="14" t="s">
        <v>14</v>
      </c>
      <c r="F19" s="14" t="s">
        <v>14</v>
      </c>
      <c r="G19" s="14" t="s">
        <v>14</v>
      </c>
      <c r="H19" s="14" t="s">
        <v>14</v>
      </c>
      <c r="I19" s="14" t="s">
        <v>14</v>
      </c>
      <c r="J19" s="14" t="s">
        <v>14</v>
      </c>
      <c r="K19" s="14" t="s">
        <v>14</v>
      </c>
      <c r="L19" s="14" t="s">
        <v>14</v>
      </c>
      <c r="M19" s="14" t="s">
        <v>14</v>
      </c>
      <c r="N19" s="14" t="s">
        <v>14</v>
      </c>
      <c r="O19" s="14" t="s">
        <v>13</v>
      </c>
      <c r="P19" s="14" t="s">
        <v>14</v>
      </c>
      <c r="Q19" s="13" t="s">
        <v>15</v>
      </c>
    </row>
    <row r="20" spans="1:17" ht="20.100000000000001" customHeight="1" thickBot="1" x14ac:dyDescent="0.3">
      <c r="A20" s="12" t="s">
        <v>26</v>
      </c>
      <c r="B20" s="11">
        <v>500</v>
      </c>
      <c r="C20" s="11">
        <f>'[13]AMBULATORIO '!$B$9</f>
        <v>164</v>
      </c>
      <c r="D20" s="22">
        <f>'[14]AMBULATORIO '!$B$9</f>
        <v>343</v>
      </c>
      <c r="E20" s="22">
        <f>'[15]AMBULATORIO '!$B$9</f>
        <v>363</v>
      </c>
      <c r="F20" s="22">
        <f>'[15]AMBULATORIO '!$B$9</f>
        <v>285</v>
      </c>
      <c r="G20" s="22">
        <f>'[15]AMBULATORIO '!$B$9</f>
        <v>4</v>
      </c>
      <c r="H20" s="22">
        <f>'[16]AMBULATORIO '!$B$9</f>
        <v>135</v>
      </c>
      <c r="I20" s="22">
        <f>'[17]AMBULATORIO '!$B$9</f>
        <v>237</v>
      </c>
      <c r="J20" s="22">
        <f>'[18]AMBULATORIO '!$B$9</f>
        <v>432</v>
      </c>
      <c r="K20" s="22">
        <f>'[19]AMBULATORIO '!$B$9</f>
        <v>576</v>
      </c>
      <c r="L20" s="22">
        <f>'[20]AMBULATORIO '!$B$9</f>
        <v>514</v>
      </c>
      <c r="M20" s="22">
        <f>'[21]AMBULATORIO '!$B$9</f>
        <v>608</v>
      </c>
      <c r="N20" s="22">
        <f>'[22]AMBULATORIO '!$B$9</f>
        <v>469</v>
      </c>
      <c r="O20" s="10">
        <f>B20*12</f>
        <v>6000</v>
      </c>
      <c r="P20" s="10">
        <f>C20+D20+E20+F20+G20+H20+I20+J20+K20+L20+M20+N20</f>
        <v>4130</v>
      </c>
      <c r="Q20" s="13">
        <f>P20/O20*100%</f>
        <v>0.68833333333333335</v>
      </c>
    </row>
    <row r="21" spans="1:17" ht="20.100000000000001" customHeight="1" thickBot="1" x14ac:dyDescent="0.3">
      <c r="A21" s="12" t="s">
        <v>16</v>
      </c>
      <c r="B21" s="11">
        <v>1400</v>
      </c>
      <c r="C21" s="11">
        <f>'[23]AMBULATORIO '!$B$7+'[23]AMBULATORIO '!$B$11</f>
        <v>1011</v>
      </c>
      <c r="D21" s="22">
        <f>'[14]AMBULATORIO '!$B$7+'[14]AMBULATORIO '!$B$11</f>
        <v>1167</v>
      </c>
      <c r="E21" s="22">
        <f>'[15]AMBULATORIO '!$B$7+'[15]AMBULATORIO '!$B$11</f>
        <v>1381</v>
      </c>
      <c r="F21" s="22">
        <f>'[15]AMBULATORIO '!$B$7+'[15]AMBULATORIO '!$B$11</f>
        <v>1230</v>
      </c>
      <c r="G21" s="22">
        <f>'[15]AMBULATORIO '!$B$7+'[15]AMBULATORIO '!$B$11</f>
        <v>635</v>
      </c>
      <c r="H21" s="22">
        <f>'[16]AMBULATORIO '!$B$7+'[16]AMBULATORIO '!$B$11</f>
        <v>1688</v>
      </c>
      <c r="I21" s="22">
        <f>'[17]AMBULATORIO '!$B$7+'[17]AMBULATORIO '!$B$11</f>
        <v>1489</v>
      </c>
      <c r="J21" s="22">
        <f>'[18]AMBULATORIO '!$B$7+'[18]AMBULATORIO '!$B$11</f>
        <v>1745</v>
      </c>
      <c r="K21" s="22">
        <f>'[19]AMBULATORIO '!$B$7+'[19]AMBULATORIO '!$B$11</f>
        <v>1691</v>
      </c>
      <c r="L21" s="22">
        <f>'[20]AMBULATORIO '!$B$7+'[20]AMBULATORIO '!$B$11</f>
        <v>1442</v>
      </c>
      <c r="M21" s="22">
        <f>'[21]AMBULATORIO '!$B$7+'[21]AMBULATORIO '!$B$11</f>
        <v>1560</v>
      </c>
      <c r="N21" s="22">
        <f>'[22]AMBULATORIO '!$B$7+'[22]AMBULATORIO '!$B$11</f>
        <v>1763</v>
      </c>
      <c r="O21" s="10">
        <f>B21*12</f>
        <v>16800</v>
      </c>
      <c r="P21" s="10">
        <f t="shared" ref="P21:P23" si="3">C21+D21+E21+F21+G21+H21+I21+J21+K21+L21+M21+N21</f>
        <v>16802</v>
      </c>
      <c r="Q21" s="13">
        <f t="shared" ref="Q21:Q23" si="4">P21/O21*100%</f>
        <v>1.0001190476190476</v>
      </c>
    </row>
    <row r="22" spans="1:17" ht="20.100000000000001" customHeight="1" thickBot="1" x14ac:dyDescent="0.3">
      <c r="A22" s="12" t="s">
        <v>27</v>
      </c>
      <c r="B22" s="11">
        <v>100</v>
      </c>
      <c r="C22" s="11">
        <f>'[14]AMBULATORIO '!$B$55</f>
        <v>0</v>
      </c>
      <c r="D22" s="22">
        <f>'[14]AMBULATORIO '!$B$55</f>
        <v>0</v>
      </c>
      <c r="E22" s="22">
        <f>'[15]AMBULATORIO '!$B$55</f>
        <v>0</v>
      </c>
      <c r="F22" s="22">
        <f>'[15]AMBULATORIO '!$B$55</f>
        <v>0</v>
      </c>
      <c r="G22" s="22">
        <f>'[15]AMBULATORIO '!$B$55</f>
        <v>0</v>
      </c>
      <c r="H22" s="22">
        <f>'[16]AMBULATORIO '!$B$55</f>
        <v>0</v>
      </c>
      <c r="I22" s="22">
        <f>'[17]AMBULATORIO '!$B$55</f>
        <v>0</v>
      </c>
      <c r="J22" s="22">
        <f>'[18]AMBULATORIO '!$B$55</f>
        <v>0</v>
      </c>
      <c r="K22" s="22">
        <f>'[19]AMBULATORIO '!$B$55</f>
        <v>0</v>
      </c>
      <c r="L22" s="22">
        <f>'[20]AMBULATORIO '!$B$55</f>
        <v>0</v>
      </c>
      <c r="M22" s="22">
        <f>'[21]AMBULATORIO '!$B$55</f>
        <v>0</v>
      </c>
      <c r="N22" s="22">
        <f>'[22]AMBULATORIO '!$B$55</f>
        <v>0</v>
      </c>
      <c r="O22" s="10">
        <f>B22*12</f>
        <v>1200</v>
      </c>
      <c r="P22" s="10">
        <f t="shared" si="3"/>
        <v>0</v>
      </c>
      <c r="Q22" s="13">
        <f t="shared" si="4"/>
        <v>0</v>
      </c>
    </row>
    <row r="23" spans="1:17" s="7" customFormat="1" ht="20.100000000000001" customHeight="1" thickBot="1" x14ac:dyDescent="0.3">
      <c r="A23" s="14" t="s">
        <v>12</v>
      </c>
      <c r="B23" s="10">
        <f>SUM(B20:B22)</f>
        <v>2000</v>
      </c>
      <c r="C23" s="10">
        <f t="shared" ref="C23:M23" si="5">SUM(C20:C22)</f>
        <v>1175</v>
      </c>
      <c r="D23" s="10">
        <f t="shared" si="5"/>
        <v>1510</v>
      </c>
      <c r="E23" s="10">
        <f t="shared" si="5"/>
        <v>1744</v>
      </c>
      <c r="F23" s="10">
        <f t="shared" si="5"/>
        <v>1515</v>
      </c>
      <c r="G23" s="10">
        <f t="shared" si="5"/>
        <v>639</v>
      </c>
      <c r="H23" s="10">
        <f t="shared" si="5"/>
        <v>1823</v>
      </c>
      <c r="I23" s="10">
        <f t="shared" si="5"/>
        <v>1726</v>
      </c>
      <c r="J23" s="10">
        <f t="shared" si="5"/>
        <v>2177</v>
      </c>
      <c r="K23" s="10">
        <f t="shared" si="5"/>
        <v>2267</v>
      </c>
      <c r="L23" s="10">
        <f t="shared" si="5"/>
        <v>1956</v>
      </c>
      <c r="M23" s="10">
        <f t="shared" si="5"/>
        <v>2168</v>
      </c>
      <c r="N23" s="10">
        <f t="shared" ref="N23" si="6">SUM(N20:N22)</f>
        <v>2232</v>
      </c>
      <c r="O23" s="10">
        <f>B23*12</f>
        <v>24000</v>
      </c>
      <c r="P23" s="10">
        <f t="shared" si="3"/>
        <v>20932</v>
      </c>
      <c r="Q23" s="13">
        <f t="shared" si="4"/>
        <v>0.87216666666666665</v>
      </c>
    </row>
    <row r="24" spans="1:17" ht="20.100000000000001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7" ht="20.100000000000001" customHeight="1" thickBot="1" x14ac:dyDescent="0.3">
      <c r="A25" s="28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20.100000000000001" customHeight="1" thickBot="1" x14ac:dyDescent="0.3">
      <c r="A26" s="29"/>
      <c r="B26" s="31" t="s">
        <v>17</v>
      </c>
      <c r="C26" s="18" t="s">
        <v>0</v>
      </c>
      <c r="D26" s="18" t="s">
        <v>1</v>
      </c>
      <c r="E26" s="18" t="s">
        <v>2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8</v>
      </c>
      <c r="L26" s="18" t="s">
        <v>9</v>
      </c>
      <c r="M26" s="18" t="s">
        <v>10</v>
      </c>
      <c r="N26" s="18" t="s">
        <v>11</v>
      </c>
      <c r="O26" s="24" t="s">
        <v>12</v>
      </c>
      <c r="P26" s="25"/>
      <c r="Q26" s="26"/>
    </row>
    <row r="27" spans="1:17" ht="27.75" customHeight="1" thickBot="1" x14ac:dyDescent="0.3">
      <c r="A27" s="30"/>
      <c r="B27" s="32"/>
      <c r="C27" s="14" t="s">
        <v>14</v>
      </c>
      <c r="D27" s="14" t="s">
        <v>14</v>
      </c>
      <c r="E27" s="14" t="s">
        <v>14</v>
      </c>
      <c r="F27" s="14" t="s">
        <v>14</v>
      </c>
      <c r="G27" s="14" t="s">
        <v>14</v>
      </c>
      <c r="H27" s="14" t="s">
        <v>14</v>
      </c>
      <c r="I27" s="14" t="s">
        <v>14</v>
      </c>
      <c r="J27" s="14" t="s">
        <v>14</v>
      </c>
      <c r="K27" s="14" t="s">
        <v>14</v>
      </c>
      <c r="L27" s="14" t="s">
        <v>14</v>
      </c>
      <c r="M27" s="14" t="s">
        <v>14</v>
      </c>
      <c r="N27" s="14" t="s">
        <v>14</v>
      </c>
      <c r="O27" s="14" t="s">
        <v>13</v>
      </c>
      <c r="P27" s="14" t="s">
        <v>14</v>
      </c>
      <c r="Q27" s="13" t="s">
        <v>15</v>
      </c>
    </row>
    <row r="28" spans="1:17" ht="20.100000000000001" customHeight="1" thickBot="1" x14ac:dyDescent="0.3">
      <c r="A28" s="12" t="s">
        <v>29</v>
      </c>
      <c r="B28" s="11">
        <v>400</v>
      </c>
      <c r="C28" s="11">
        <f>'[12]Contr x Real (2)'!$C$26+'[12]Contr x Real (2)'!$C$27</f>
        <v>262</v>
      </c>
      <c r="D28" s="22">
        <f>'[24]Contr x Real (2)'!$C$26+'[24]Contr x Real (2)'!$C$27</f>
        <v>235</v>
      </c>
      <c r="E28" s="22">
        <f>'[25]Contr x Real (2)'!$C$26+'[25]Contr x Real (2)'!$C$27</f>
        <v>344</v>
      </c>
      <c r="F28" s="22">
        <f>'[26]Contr x Real (2)'!$C$26+'[26]Contr x Real (2)'!$C$27</f>
        <v>270</v>
      </c>
      <c r="G28" s="22">
        <f>'[26]Contr x Real (2)'!$C$26+'[26]Contr x Real (2)'!$C$27</f>
        <v>9</v>
      </c>
      <c r="H28" s="22">
        <f>'[27]Contr x Real (2)'!$C$26+'[27]Contr x Real (2)'!$C$27</f>
        <v>404</v>
      </c>
      <c r="I28" s="22">
        <f>'[27]Contr x Real (2)'!$C$26+'[27]Contr x Real (2)'!$C$27</f>
        <v>350</v>
      </c>
      <c r="J28" s="22">
        <f>'[28]Contr x Real (2)'!$C$26+'[28]Contr x Real (2)'!$C$27</f>
        <v>366</v>
      </c>
      <c r="K28" s="22">
        <f>'[29]Contr x Real (2)'!$C$26+'[29]Contr x Real (2)'!$C$27</f>
        <v>373</v>
      </c>
      <c r="L28" s="22">
        <f>'[30]Contr x Real (2)'!$C$26+'[30]Contr x Real (2)'!$C$27</f>
        <v>380</v>
      </c>
      <c r="M28" s="22">
        <f>'[31]Contr x Real (2)'!$C$26+'[31]Contr x Real (2)'!$C$27</f>
        <v>336</v>
      </c>
      <c r="N28" s="22">
        <f>'[32]Contr x Real (2)'!$C$26+'[32]Contr x Real (2)'!$C$27</f>
        <v>314</v>
      </c>
      <c r="O28" s="10">
        <f>B28*12</f>
        <v>4800</v>
      </c>
      <c r="P28" s="10">
        <f>C28+D28+E28+F28+G28+H28+I28+J28+K28+L28+M28+N28</f>
        <v>3643</v>
      </c>
      <c r="Q28" s="13">
        <f t="shared" ref="Q28" si="7">P28/O28*100%</f>
        <v>0.75895833333333329</v>
      </c>
    </row>
    <row r="29" spans="1:17" s="7" customFormat="1" ht="20.100000000000001" customHeight="1" thickBot="1" x14ac:dyDescent="0.3">
      <c r="A29" s="14" t="s">
        <v>12</v>
      </c>
      <c r="B29" s="10">
        <f>SUM(B28)</f>
        <v>400</v>
      </c>
      <c r="C29" s="10">
        <f t="shared" ref="C29:N29" si="8">SUM(C28)</f>
        <v>262</v>
      </c>
      <c r="D29" s="10">
        <f t="shared" si="8"/>
        <v>235</v>
      </c>
      <c r="E29" s="10">
        <f t="shared" si="8"/>
        <v>344</v>
      </c>
      <c r="F29" s="10">
        <f t="shared" si="8"/>
        <v>270</v>
      </c>
      <c r="G29" s="10">
        <f t="shared" si="8"/>
        <v>9</v>
      </c>
      <c r="H29" s="10">
        <f t="shared" si="8"/>
        <v>404</v>
      </c>
      <c r="I29" s="10">
        <f t="shared" si="8"/>
        <v>350</v>
      </c>
      <c r="J29" s="10">
        <f t="shared" si="8"/>
        <v>366</v>
      </c>
      <c r="K29" s="10">
        <f t="shared" si="8"/>
        <v>373</v>
      </c>
      <c r="L29" s="10">
        <f t="shared" si="8"/>
        <v>380</v>
      </c>
      <c r="M29" s="10">
        <f t="shared" si="8"/>
        <v>336</v>
      </c>
      <c r="N29" s="10">
        <f t="shared" si="8"/>
        <v>314</v>
      </c>
      <c r="O29" s="10">
        <f>B29*12</f>
        <v>4800</v>
      </c>
      <c r="P29" s="10">
        <f>C29+D29+E29+F29+G29+H29+I29+J29+K29+L29+M29+N29</f>
        <v>3643</v>
      </c>
      <c r="Q29" s="13">
        <f t="shared" ref="Q29" si="9">P29/O29*100%</f>
        <v>0.75895833333333329</v>
      </c>
    </row>
    <row r="30" spans="1:17" ht="20.100000000000001" customHeight="1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</row>
    <row r="31" spans="1:17" ht="20.100000000000001" customHeight="1" thickBot="1" x14ac:dyDescent="0.3">
      <c r="A31" s="28" t="s">
        <v>30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20.100000000000001" customHeight="1" thickBot="1" x14ac:dyDescent="0.3">
      <c r="A32" s="29"/>
      <c r="B32" s="31" t="s">
        <v>17</v>
      </c>
      <c r="C32" s="18" t="s">
        <v>0</v>
      </c>
      <c r="D32" s="18" t="s">
        <v>1</v>
      </c>
      <c r="E32" s="18" t="s">
        <v>2</v>
      </c>
      <c r="F32" s="18" t="s">
        <v>3</v>
      </c>
      <c r="G32" s="18" t="s">
        <v>4</v>
      </c>
      <c r="H32" s="18" t="s">
        <v>5</v>
      </c>
      <c r="I32" s="18" t="s">
        <v>6</v>
      </c>
      <c r="J32" s="18" t="s">
        <v>7</v>
      </c>
      <c r="K32" s="18" t="s">
        <v>8</v>
      </c>
      <c r="L32" s="18" t="s">
        <v>9</v>
      </c>
      <c r="M32" s="18" t="s">
        <v>10</v>
      </c>
      <c r="N32" s="18" t="s">
        <v>11</v>
      </c>
      <c r="O32" s="24" t="s">
        <v>12</v>
      </c>
      <c r="P32" s="25"/>
      <c r="Q32" s="26"/>
    </row>
    <row r="33" spans="1:17" ht="27" customHeight="1" thickBot="1" x14ac:dyDescent="0.3">
      <c r="A33" s="30"/>
      <c r="B33" s="32"/>
      <c r="C33" s="14" t="s">
        <v>14</v>
      </c>
      <c r="D33" s="14" t="s">
        <v>14</v>
      </c>
      <c r="E33" s="14" t="s">
        <v>14</v>
      </c>
      <c r="F33" s="14" t="s">
        <v>14</v>
      </c>
      <c r="G33" s="14" t="s">
        <v>14</v>
      </c>
      <c r="H33" s="14" t="s">
        <v>14</v>
      </c>
      <c r="I33" s="14" t="s">
        <v>14</v>
      </c>
      <c r="J33" s="14" t="s">
        <v>14</v>
      </c>
      <c r="K33" s="14" t="s">
        <v>14</v>
      </c>
      <c r="L33" s="14" t="s">
        <v>14</v>
      </c>
      <c r="M33" s="14" t="s">
        <v>14</v>
      </c>
      <c r="N33" s="14" t="s">
        <v>14</v>
      </c>
      <c r="O33" s="14" t="s">
        <v>13</v>
      </c>
      <c r="P33" s="14" t="s">
        <v>14</v>
      </c>
      <c r="Q33" s="13" t="s">
        <v>15</v>
      </c>
    </row>
    <row r="34" spans="1:17" ht="20.100000000000001" customHeight="1" thickBot="1" x14ac:dyDescent="0.3">
      <c r="A34" s="12" t="s">
        <v>31</v>
      </c>
      <c r="B34" s="11">
        <v>15000</v>
      </c>
      <c r="C34" s="11">
        <f>'[13]PA - EMERG'!$B$11</f>
        <v>13002</v>
      </c>
      <c r="D34" s="22">
        <f>'[33]PA - EMERG'!$G$11</f>
        <v>10709</v>
      </c>
      <c r="E34" s="22">
        <f>'[34]PA - EMERG'!$G$11</f>
        <v>13982</v>
      </c>
      <c r="F34" s="22">
        <f>'[35]PA - EMERG'!$G$11</f>
        <v>13286</v>
      </c>
      <c r="G34" s="22">
        <f>'[36]PA - EMERG'!$G$11</f>
        <v>14326</v>
      </c>
      <c r="H34" s="22">
        <f>'[37]PA - EMERG'!$G$11</f>
        <v>14539</v>
      </c>
      <c r="I34" s="22">
        <f>'[38]PA - EMERG'!$G$11</f>
        <v>12998</v>
      </c>
      <c r="J34" s="22">
        <f>'[39]PA - EMERG'!$G$11</f>
        <v>15683</v>
      </c>
      <c r="K34" s="22">
        <f>'[40]PA - EMERG'!$G$11</f>
        <v>14000</v>
      </c>
      <c r="L34" s="22">
        <f>'[41]PA - EMERG'!$G$11</f>
        <v>16014</v>
      </c>
      <c r="M34" s="22">
        <f>'[42]PA - EMERG'!$G$11</f>
        <v>15014</v>
      </c>
      <c r="N34" s="22">
        <f>'[43]PA - EMERG'!$G$11</f>
        <v>12874</v>
      </c>
      <c r="O34" s="10">
        <f>B34*12</f>
        <v>180000</v>
      </c>
      <c r="P34" s="10">
        <f>C34+D34+E34+F34+G34+H34+I34+J34+K34+L34+M34+N34</f>
        <v>166427</v>
      </c>
      <c r="Q34" s="13">
        <f t="shared" ref="Q34" si="10">P34/O34*100%</f>
        <v>0.9245944444444445</v>
      </c>
    </row>
    <row r="35" spans="1:17" s="7" customFormat="1" ht="20.100000000000001" customHeight="1" thickBot="1" x14ac:dyDescent="0.3">
      <c r="A35" s="14" t="s">
        <v>12</v>
      </c>
      <c r="B35" s="10">
        <f>SUM(B34)</f>
        <v>15000</v>
      </c>
      <c r="C35" s="10">
        <f t="shared" ref="C35" si="11">SUM(C34)</f>
        <v>13002</v>
      </c>
      <c r="D35" s="10">
        <f t="shared" ref="D35" si="12">SUM(D34)</f>
        <v>10709</v>
      </c>
      <c r="E35" s="10">
        <f t="shared" ref="E35" si="13">SUM(E34)</f>
        <v>13982</v>
      </c>
      <c r="F35" s="10">
        <f t="shared" ref="F35" si="14">SUM(F34)</f>
        <v>13286</v>
      </c>
      <c r="G35" s="10">
        <f t="shared" ref="G35" si="15">SUM(G34)</f>
        <v>14326</v>
      </c>
      <c r="H35" s="10">
        <f t="shared" ref="H35" si="16">SUM(H34)</f>
        <v>14539</v>
      </c>
      <c r="I35" s="10">
        <f t="shared" ref="I35" si="17">SUM(I34)</f>
        <v>12998</v>
      </c>
      <c r="J35" s="10">
        <f t="shared" ref="J35" si="18">SUM(J34)</f>
        <v>15683</v>
      </c>
      <c r="K35" s="10">
        <f t="shared" ref="K35" si="19">SUM(K34)</f>
        <v>14000</v>
      </c>
      <c r="L35" s="10">
        <f t="shared" ref="L35" si="20">SUM(L34)</f>
        <v>16014</v>
      </c>
      <c r="M35" s="10">
        <f t="shared" ref="M35" si="21">SUM(M34)</f>
        <v>15014</v>
      </c>
      <c r="N35" s="10">
        <f t="shared" ref="N35" si="22">SUM(N34)</f>
        <v>12874</v>
      </c>
      <c r="O35" s="10">
        <f>B35*12</f>
        <v>180000</v>
      </c>
      <c r="P35" s="10">
        <f>C35+D35+E35+F35+G35+H35+I35+J35+K35+L35+M35+N35</f>
        <v>166427</v>
      </c>
      <c r="Q35" s="13">
        <f t="shared" ref="Q35" si="23">P35/O35*100%</f>
        <v>0.9245944444444445</v>
      </c>
    </row>
    <row r="36" spans="1:17" ht="20.100000000000001" customHeight="1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 ht="20.100000000000001" customHeight="1" thickBot="1" x14ac:dyDescent="0.3">
      <c r="A37" s="28" t="s">
        <v>33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20.100000000000001" customHeight="1" thickBot="1" x14ac:dyDescent="0.3">
      <c r="A38" s="29"/>
      <c r="B38" s="31" t="s">
        <v>17</v>
      </c>
      <c r="C38" s="18" t="s">
        <v>0</v>
      </c>
      <c r="D38" s="18" t="s">
        <v>1</v>
      </c>
      <c r="E38" s="18" t="s">
        <v>2</v>
      </c>
      <c r="F38" s="18" t="s">
        <v>3</v>
      </c>
      <c r="G38" s="18" t="s">
        <v>4</v>
      </c>
      <c r="H38" s="18" t="s">
        <v>5</v>
      </c>
      <c r="I38" s="18" t="s">
        <v>6</v>
      </c>
      <c r="J38" s="18" t="s">
        <v>7</v>
      </c>
      <c r="K38" s="18" t="s">
        <v>8</v>
      </c>
      <c r="L38" s="18" t="s">
        <v>9</v>
      </c>
      <c r="M38" s="18" t="s">
        <v>10</v>
      </c>
      <c r="N38" s="18" t="s">
        <v>11</v>
      </c>
      <c r="O38" s="24" t="s">
        <v>12</v>
      </c>
      <c r="P38" s="25"/>
      <c r="Q38" s="26"/>
    </row>
    <row r="39" spans="1:17" ht="27" customHeight="1" thickBot="1" x14ac:dyDescent="0.3">
      <c r="A39" s="30"/>
      <c r="B39" s="32"/>
      <c r="C39" s="14" t="s">
        <v>14</v>
      </c>
      <c r="D39" s="14" t="s">
        <v>14</v>
      </c>
      <c r="E39" s="14" t="s">
        <v>14</v>
      </c>
      <c r="F39" s="14" t="s">
        <v>14</v>
      </c>
      <c r="G39" s="14" t="s">
        <v>14</v>
      </c>
      <c r="H39" s="14" t="s">
        <v>14</v>
      </c>
      <c r="I39" s="14" t="s">
        <v>14</v>
      </c>
      <c r="J39" s="14" t="s">
        <v>14</v>
      </c>
      <c r="K39" s="14" t="s">
        <v>14</v>
      </c>
      <c r="L39" s="14" t="s">
        <v>14</v>
      </c>
      <c r="M39" s="14" t="s">
        <v>14</v>
      </c>
      <c r="N39" s="14" t="s">
        <v>14</v>
      </c>
      <c r="O39" s="14" t="s">
        <v>13</v>
      </c>
      <c r="P39" s="14" t="s">
        <v>14</v>
      </c>
      <c r="Q39" s="13" t="s">
        <v>15</v>
      </c>
    </row>
    <row r="40" spans="1:17" ht="20.100000000000001" customHeight="1" thickBot="1" x14ac:dyDescent="0.3">
      <c r="A40" s="12" t="s">
        <v>32</v>
      </c>
      <c r="B40" s="11">
        <v>180</v>
      </c>
      <c r="C40" s="11">
        <f>'[13]Melhor em Casa'!$C$11</f>
        <v>177</v>
      </c>
      <c r="D40" s="22">
        <f>'[33]Melhor em Casa'!$C$11</f>
        <v>155</v>
      </c>
      <c r="E40" s="22">
        <f>'[34]Melhor em Casa'!$C$11</f>
        <v>167</v>
      </c>
      <c r="F40" s="22">
        <f>'[35]Melhor em Casa'!$C$11</f>
        <v>180</v>
      </c>
      <c r="G40" s="22">
        <f>'[36]Melhor em Casa'!$C$11</f>
        <v>198</v>
      </c>
      <c r="H40" s="22">
        <f>'[37]Melhor em Casa'!$C$11</f>
        <v>186</v>
      </c>
      <c r="I40" s="22">
        <f>'[38]Melhor em Casa'!$C$11</f>
        <v>191</v>
      </c>
      <c r="J40" s="22">
        <f>'[39]Melhor em Casa'!$C$11</f>
        <v>193</v>
      </c>
      <c r="K40" s="22">
        <f>'[40]Melhor em Casa'!$C$11</f>
        <v>176</v>
      </c>
      <c r="L40" s="22">
        <f>'[41]Melhor em Casa'!$C$11</f>
        <v>173</v>
      </c>
      <c r="M40" s="22">
        <f>'[44]Melhor em Casa'!$C$11</f>
        <v>190</v>
      </c>
      <c r="N40" s="22">
        <f>'[43]Melhor em Casa'!$C$11</f>
        <v>161</v>
      </c>
      <c r="O40" s="10">
        <f>B40*12</f>
        <v>2160</v>
      </c>
      <c r="P40" s="10">
        <f>C40+D40+E40+F40+G40+H40+I40+J40+K40+L40+M40+N40</f>
        <v>2147</v>
      </c>
      <c r="Q40" s="13">
        <f t="shared" ref="Q40:Q41" si="24">P40/O40*100%</f>
        <v>0.99398148148148147</v>
      </c>
    </row>
    <row r="41" spans="1:17" s="7" customFormat="1" ht="20.100000000000001" customHeight="1" thickBot="1" x14ac:dyDescent="0.3">
      <c r="A41" s="14" t="s">
        <v>12</v>
      </c>
      <c r="B41" s="10">
        <f>SUM(B40)</f>
        <v>180</v>
      </c>
      <c r="C41" s="10">
        <f t="shared" ref="C41" si="25">SUM(C40)</f>
        <v>177</v>
      </c>
      <c r="D41" s="10">
        <f t="shared" ref="D41" si="26">SUM(D40)</f>
        <v>155</v>
      </c>
      <c r="E41" s="10">
        <f t="shared" ref="E41" si="27">SUM(E40)</f>
        <v>167</v>
      </c>
      <c r="F41" s="10">
        <f t="shared" ref="F41" si="28">SUM(F40)</f>
        <v>180</v>
      </c>
      <c r="G41" s="10">
        <f t="shared" ref="G41" si="29">SUM(G40)</f>
        <v>198</v>
      </c>
      <c r="H41" s="10">
        <f t="shared" ref="H41" si="30">SUM(H40)</f>
        <v>186</v>
      </c>
      <c r="I41" s="10">
        <f t="shared" ref="I41" si="31">SUM(I40)</f>
        <v>191</v>
      </c>
      <c r="J41" s="10">
        <f t="shared" ref="J41" si="32">SUM(J40)</f>
        <v>193</v>
      </c>
      <c r="K41" s="10">
        <f t="shared" ref="K41" si="33">SUM(K40)</f>
        <v>176</v>
      </c>
      <c r="L41" s="10">
        <f t="shared" ref="L41" si="34">SUM(L40)</f>
        <v>173</v>
      </c>
      <c r="M41" s="10">
        <f t="shared" ref="M41" si="35">SUM(M40)</f>
        <v>190</v>
      </c>
      <c r="N41" s="10">
        <f t="shared" ref="N41" si="36">SUM(N40)</f>
        <v>161</v>
      </c>
      <c r="O41" s="10">
        <f>B41*12</f>
        <v>2160</v>
      </c>
      <c r="P41" s="10">
        <f>C41+D41+E41+F41+G41+H41+I41+J41+K41+L41+M41+N41</f>
        <v>2147</v>
      </c>
      <c r="Q41" s="13">
        <f t="shared" si="24"/>
        <v>0.99398148148148147</v>
      </c>
    </row>
    <row r="42" spans="1:17" ht="20.100000000000001" customHeigh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</row>
    <row r="43" spans="1:17" ht="20.100000000000001" customHeight="1" thickBo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20.100000000000001" customHeight="1" thickBot="1" x14ac:dyDescent="0.3">
      <c r="A44" s="29"/>
      <c r="B44" s="31" t="s">
        <v>17</v>
      </c>
      <c r="C44" s="18" t="s">
        <v>0</v>
      </c>
      <c r="D44" s="18" t="s">
        <v>1</v>
      </c>
      <c r="E44" s="18" t="s">
        <v>2</v>
      </c>
      <c r="F44" s="18" t="s">
        <v>3</v>
      </c>
      <c r="G44" s="18" t="s">
        <v>4</v>
      </c>
      <c r="H44" s="18" t="s">
        <v>5</v>
      </c>
      <c r="I44" s="18" t="s">
        <v>6</v>
      </c>
      <c r="J44" s="18" t="s">
        <v>7</v>
      </c>
      <c r="K44" s="18" t="s">
        <v>8</v>
      </c>
      <c r="L44" s="18" t="s">
        <v>9</v>
      </c>
      <c r="M44" s="18" t="s">
        <v>10</v>
      </c>
      <c r="N44" s="18" t="s">
        <v>11</v>
      </c>
      <c r="O44" s="24" t="s">
        <v>12</v>
      </c>
      <c r="P44" s="25"/>
      <c r="Q44" s="26"/>
    </row>
    <row r="45" spans="1:17" ht="25.5" customHeight="1" thickBot="1" x14ac:dyDescent="0.3">
      <c r="A45" s="30"/>
      <c r="B45" s="32"/>
      <c r="C45" s="14" t="s">
        <v>14</v>
      </c>
      <c r="D45" s="14" t="s">
        <v>14</v>
      </c>
      <c r="E45" s="14" t="s">
        <v>14</v>
      </c>
      <c r="F45" s="14" t="s">
        <v>14</v>
      </c>
      <c r="G45" s="14" t="s">
        <v>14</v>
      </c>
      <c r="H45" s="14" t="s">
        <v>14</v>
      </c>
      <c r="I45" s="14" t="s">
        <v>14</v>
      </c>
      <c r="J45" s="14" t="s">
        <v>14</v>
      </c>
      <c r="K45" s="14" t="s">
        <v>14</v>
      </c>
      <c r="L45" s="14" t="s">
        <v>14</v>
      </c>
      <c r="M45" s="14" t="s">
        <v>14</v>
      </c>
      <c r="N45" s="14" t="s">
        <v>14</v>
      </c>
      <c r="O45" s="14" t="s">
        <v>13</v>
      </c>
      <c r="P45" s="14" t="s">
        <v>14</v>
      </c>
      <c r="Q45" s="13" t="s">
        <v>15</v>
      </c>
    </row>
    <row r="46" spans="1:17" ht="15.75" thickBot="1" x14ac:dyDescent="0.3">
      <c r="A46" s="12" t="s">
        <v>34</v>
      </c>
      <c r="B46" s="12">
        <v>460</v>
      </c>
      <c r="C46" s="12">
        <f>'[23]RADIOLOGIA(RX-Ultrasom)'!$D$54+'[23]RADIOLOGIA(RX-Ultrasom)'!$E$54+'[23]RADIOLOGIA(RX-Ultrasom)'!$F$54</f>
        <v>289</v>
      </c>
      <c r="D46" s="23">
        <f>'[14]RADIOLOGIA(RX-Ultrasom)'!$D$54+'[14]RADIOLOGIA(RX-Ultrasom)'!$E$54+'[14]RADIOLOGIA(RX-Ultrasom)'!$F$54</f>
        <v>640</v>
      </c>
      <c r="E46" s="23">
        <f>'[15]RADIOLOGIA(RX-Ultrasom)'!$D$54+'[15]RADIOLOGIA(RX-Ultrasom)'!$E$54+'[15]RADIOLOGIA(RX-Ultrasom)'!$F$54</f>
        <v>640</v>
      </c>
      <c r="F46" s="23">
        <f>'[15]RADIOLOGIA(RX-Ultrasom)'!$D$54+'[15]RADIOLOGIA(RX-Ultrasom)'!$E$54+'[15]RADIOLOGIA(RX-Ultrasom)'!$F$54</f>
        <v>541</v>
      </c>
      <c r="G46" s="23">
        <f>'[15]RADIOLOGIA(RX-Ultrasom)'!$D$54+'[15]RADIOLOGIA(RX-Ultrasom)'!$E$54+'[15]RADIOLOGIA(RX-Ultrasom)'!$F$54</f>
        <v>473</v>
      </c>
      <c r="H46" s="23">
        <f>'[16]RADIOLOGIA(RX-Ultrasom)'!$D$54+'[16]RADIOLOGIA(RX-Ultrasom)'!$E$54+'[16]RADIOLOGIA(RX-Ultrasom)'!$F$54</f>
        <v>343</v>
      </c>
      <c r="I46" s="23">
        <f>'[17]RADIOLOGIA(RX-Ultrasom)'!$D$54+'[17]RADIOLOGIA(RX-Ultrasom)'!$E$54+'[17]RADIOLOGIA(RX-Ultrasom)'!$F$54</f>
        <v>491</v>
      </c>
      <c r="J46" s="23">
        <f>'[18]RADIOLOGIA(RX-Ultrasom)'!$D$54+'[18]RADIOLOGIA(RX-Ultrasom)'!$E$54+'[18]RADIOLOGIA(RX-Ultrasom)'!$F$54</f>
        <v>531</v>
      </c>
      <c r="K46" s="23">
        <f>'[19]RADIOLOGIA(RX-Ultrasom)'!$D$54+'[19]RADIOLOGIA(RX-Ultrasom)'!$E$54+'[19]RADIOLOGIA(RX-Ultrasom)'!$F$54</f>
        <v>351</v>
      </c>
      <c r="L46" s="23">
        <f>'[20]RADIOLOGIA(RX-Ultrasom)'!$D$54+'[20]RADIOLOGIA(RX-Ultrasom)'!$E$54+'[20]RADIOLOGIA(RX-Ultrasom)'!$F$54</f>
        <v>429</v>
      </c>
      <c r="M46" s="23">
        <f>'[21]RADIOLOGIA(RX-Ultrasom)'!$D$54+'[21]RADIOLOGIA(RX-Ultrasom)'!$E$54+'[21]RADIOLOGIA(RX-Ultrasom)'!$F$54</f>
        <v>410</v>
      </c>
      <c r="N46" s="23">
        <f>'[22]RADIOLOGIA(RX-Ultrasom)'!$D$54+'[22]RADIOLOGIA(RX-Ultrasom)'!$E$54+'[22]RADIOLOGIA(RX-Ultrasom)'!$F$54</f>
        <v>399</v>
      </c>
      <c r="O46" s="10">
        <f>B46*12</f>
        <v>5520</v>
      </c>
      <c r="P46" s="10">
        <f>C46+D46+E46+F46+G46+H46+I46+J46+K46+L46+M46+N46</f>
        <v>5537</v>
      </c>
      <c r="Q46" s="13">
        <f t="shared" ref="Q46:Q48" si="37">P46/O46*100%</f>
        <v>1.0030797101449276</v>
      </c>
    </row>
    <row r="47" spans="1:17" ht="20.100000000000001" customHeight="1" thickBot="1" x14ac:dyDescent="0.3">
      <c r="A47" s="12" t="s">
        <v>35</v>
      </c>
      <c r="B47" s="12">
        <v>100</v>
      </c>
      <c r="C47" s="12">
        <f>'[23]RADIOLOGIA(RX-Ultrasom)'!$D$58+'[23]RADIOLOGIA(RX-Ultrasom)'!$E$58+'[23]RADIOLOGIA(RX-Ultrasom)'!$F$58</f>
        <v>97</v>
      </c>
      <c r="D47" s="23">
        <f>'[14]RADIOLOGIA(RX-Ultrasom)'!$D$58+'[14]RADIOLOGIA(RX-Ultrasom)'!$E$58+'[14]RADIOLOGIA(RX-Ultrasom)'!$F$58</f>
        <v>150</v>
      </c>
      <c r="E47" s="23">
        <f>'[15]RADIOLOGIA(RX-Ultrasom)'!$D$58+'[15]RADIOLOGIA(RX-Ultrasom)'!$E$58+'[15]RADIOLOGIA(RX-Ultrasom)'!$F$58</f>
        <v>117</v>
      </c>
      <c r="F47" s="23">
        <f>'[15]RADIOLOGIA(RX-Ultrasom)'!$D$58+'[15]RADIOLOGIA(RX-Ultrasom)'!$E$58+'[15]RADIOLOGIA(RX-Ultrasom)'!$F$58</f>
        <v>174</v>
      </c>
      <c r="G47" s="23">
        <f>'[15]RADIOLOGIA(RX-Ultrasom)'!$D$58+'[15]RADIOLOGIA(RX-Ultrasom)'!$E$58+'[15]RADIOLOGIA(RX-Ultrasom)'!$F$58</f>
        <v>112</v>
      </c>
      <c r="H47" s="23">
        <f>'[16]RADIOLOGIA(RX-Ultrasom)'!$D$58+'[16]RADIOLOGIA(RX-Ultrasom)'!$E$58+'[16]RADIOLOGIA(RX-Ultrasom)'!$F$58</f>
        <v>29</v>
      </c>
      <c r="I47" s="23">
        <f>'[17]RADIOLOGIA(RX-Ultrasom)'!$D$58+'[17]RADIOLOGIA(RX-Ultrasom)'!$E$58+'[17]RADIOLOGIA(RX-Ultrasom)'!$F$58</f>
        <v>112</v>
      </c>
      <c r="J47" s="23">
        <f>'[18]RADIOLOGIA(RX-Ultrasom)'!$D$58+'[18]RADIOLOGIA(RX-Ultrasom)'!$E$58+'[18]RADIOLOGIA(RX-Ultrasom)'!$F$58</f>
        <v>118</v>
      </c>
      <c r="K47" s="23">
        <f>'[19]RADIOLOGIA(RX-Ultrasom)'!$D$58+'[19]RADIOLOGIA(RX-Ultrasom)'!$E$58+'[19]RADIOLOGIA(RX-Ultrasom)'!$F$58</f>
        <v>65</v>
      </c>
      <c r="L47" s="23">
        <f>'[20]RADIOLOGIA(RX-Ultrasom)'!$D$58+'[20]RADIOLOGIA(RX-Ultrasom)'!$E$58+'[20]RADIOLOGIA(RX-Ultrasom)'!$F$58</f>
        <v>180</v>
      </c>
      <c r="M47" s="23">
        <f>'[21]RADIOLOGIA(RX-Ultrasom)'!$D$58+'[21]RADIOLOGIA(RX-Ultrasom)'!$E$58+'[21]RADIOLOGIA(RX-Ultrasom)'!$F$58</f>
        <v>172</v>
      </c>
      <c r="N47" s="23">
        <f>'[22]RADIOLOGIA(RX-Ultrasom)'!$D$58+'[22]RADIOLOGIA(RX-Ultrasom)'!$E$58+'[22]RADIOLOGIA(RX-Ultrasom)'!$F$58</f>
        <v>173</v>
      </c>
      <c r="O47" s="10">
        <f t="shared" ref="O47:O49" si="38">B47*12</f>
        <v>1200</v>
      </c>
      <c r="P47" s="10">
        <f t="shared" ref="P47:P49" si="39">C47+D47+E47+F47+G47+H47+I47+J47+K47+L47+M47+N47</f>
        <v>1499</v>
      </c>
      <c r="Q47" s="13">
        <f t="shared" si="37"/>
        <v>1.2491666666666668</v>
      </c>
    </row>
    <row r="48" spans="1:17" ht="20.100000000000001" customHeight="1" thickBot="1" x14ac:dyDescent="0.3">
      <c r="A48" s="12" t="s">
        <v>36</v>
      </c>
      <c r="B48" s="12">
        <v>20</v>
      </c>
      <c r="C48" s="12">
        <f>'[13]Metodos Graficos + EDA'!$C$20</f>
        <v>5</v>
      </c>
      <c r="D48" s="23">
        <f>'[33]Metodos Graficos + EDA'!$C$20</f>
        <v>5</v>
      </c>
      <c r="E48" s="23">
        <f>'[34]Metodos Graficos + EDA'!$C$20</f>
        <v>14</v>
      </c>
      <c r="F48" s="23">
        <f>'[34]Metodos Graficos + EDA'!$C$20</f>
        <v>14</v>
      </c>
      <c r="G48" s="23">
        <f>'[34]Metodos Graficos + EDA'!$C$20</f>
        <v>14</v>
      </c>
      <c r="H48" s="23">
        <f>'[37]Metodos Graficos + EDA'!$C$20</f>
        <v>9</v>
      </c>
      <c r="I48" s="23">
        <f>'[38]Metodos Graficos + EDA'!$C$20</f>
        <v>5</v>
      </c>
      <c r="J48" s="23">
        <f>'[39]Metodos Graficos + EDA'!$C$20</f>
        <v>9</v>
      </c>
      <c r="K48" s="23">
        <f>'[40]Metodos Graficos + EDA'!$C$20</f>
        <v>9</v>
      </c>
      <c r="L48" s="23">
        <f>'[41]Metodos Graficos + EDA'!$C$20</f>
        <v>18</v>
      </c>
      <c r="M48" s="23">
        <f>'[42]Metodos Graficos + EDA'!$C$20</f>
        <v>4</v>
      </c>
      <c r="N48" s="23">
        <f>'[43]Metodos Graficos + EDA'!$C$20</f>
        <v>4</v>
      </c>
      <c r="O48" s="10">
        <f t="shared" si="38"/>
        <v>240</v>
      </c>
      <c r="P48" s="10">
        <f t="shared" si="39"/>
        <v>110</v>
      </c>
      <c r="Q48" s="13">
        <f t="shared" si="37"/>
        <v>0.45833333333333331</v>
      </c>
    </row>
    <row r="49" spans="1:17" s="7" customFormat="1" ht="20.100000000000001" customHeight="1" thickBot="1" x14ac:dyDescent="0.3">
      <c r="A49" s="14" t="s">
        <v>12</v>
      </c>
      <c r="B49" s="10">
        <f>SUM(B46:B48)</f>
        <v>580</v>
      </c>
      <c r="C49" s="10">
        <f t="shared" ref="C49:M49" si="40">SUM(C46:C48)</f>
        <v>391</v>
      </c>
      <c r="D49" s="10">
        <f t="shared" si="40"/>
        <v>795</v>
      </c>
      <c r="E49" s="10">
        <f t="shared" si="40"/>
        <v>771</v>
      </c>
      <c r="F49" s="10">
        <f t="shared" si="40"/>
        <v>729</v>
      </c>
      <c r="G49" s="10">
        <f t="shared" si="40"/>
        <v>599</v>
      </c>
      <c r="H49" s="10">
        <f t="shared" si="40"/>
        <v>381</v>
      </c>
      <c r="I49" s="10">
        <f t="shared" ref="I49" si="41">SUM(I46:I48)</f>
        <v>608</v>
      </c>
      <c r="J49" s="10">
        <f t="shared" si="40"/>
        <v>658</v>
      </c>
      <c r="K49" s="10">
        <f t="shared" si="40"/>
        <v>425</v>
      </c>
      <c r="L49" s="10">
        <f t="shared" ref="L49" si="42">SUM(L46:L48)</f>
        <v>627</v>
      </c>
      <c r="M49" s="10">
        <f t="shared" si="40"/>
        <v>586</v>
      </c>
      <c r="N49" s="10">
        <f t="shared" ref="N49" si="43">SUM(N46:N48)</f>
        <v>576</v>
      </c>
      <c r="O49" s="10">
        <f t="shared" si="38"/>
        <v>6960</v>
      </c>
      <c r="P49" s="10">
        <f t="shared" si="39"/>
        <v>7146</v>
      </c>
      <c r="Q49" s="13">
        <f t="shared" ref="Q49" si="44">P49/O49*100%</f>
        <v>1.0267241379310346</v>
      </c>
    </row>
    <row r="50" spans="1:17" ht="30" customHeight="1" x14ac:dyDescent="0.25">
      <c r="A50" s="27" t="s">
        <v>37</v>
      </c>
      <c r="B50" s="27"/>
      <c r="C50" s="27"/>
      <c r="D50" s="27"/>
      <c r="E50" s="27"/>
    </row>
    <row r="51" spans="1:17" x14ac:dyDescent="0.25">
      <c r="A51" s="9"/>
    </row>
    <row r="55" spans="1:17" x14ac:dyDescent="0.25">
      <c r="A55" s="7"/>
    </row>
  </sheetData>
  <mergeCells count="26">
    <mergeCell ref="B4:N4"/>
    <mergeCell ref="A18:A19"/>
    <mergeCell ref="A6:D6"/>
    <mergeCell ref="A8:A9"/>
    <mergeCell ref="O32:Q32"/>
    <mergeCell ref="O8:Q8"/>
    <mergeCell ref="B8:B9"/>
    <mergeCell ref="O18:Q18"/>
    <mergeCell ref="B18:B19"/>
    <mergeCell ref="B32:B33"/>
    <mergeCell ref="O38:Q38"/>
    <mergeCell ref="A50:E50"/>
    <mergeCell ref="A43:Q43"/>
    <mergeCell ref="A17:Q17"/>
    <mergeCell ref="A25:Q25"/>
    <mergeCell ref="A31:Q31"/>
    <mergeCell ref="A37:Q37"/>
    <mergeCell ref="O44:Q44"/>
    <mergeCell ref="A44:A45"/>
    <mergeCell ref="B44:B45"/>
    <mergeCell ref="B26:B27"/>
    <mergeCell ref="A38:A39"/>
    <mergeCell ref="O26:Q26"/>
    <mergeCell ref="A32:A33"/>
    <mergeCell ref="A26:A27"/>
    <mergeCell ref="B38:B39"/>
  </mergeCells>
  <phoneticPr fontId="19" type="noConversion"/>
  <printOptions horizontalCentered="1" verticalCentered="1"/>
  <pageMargins left="0" right="0" top="0" bottom="0" header="0" footer="0"/>
  <pageSetup paperSize="9" scale="58" orientation="landscape" verticalDpi="597" r:id="rId1"/>
  <ignoredErrors>
    <ignoredError sqref="I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Cecilia Constancio Gomes da Silva</cp:lastModifiedBy>
  <cp:lastPrinted>2022-07-15T11:34:58Z</cp:lastPrinted>
  <dcterms:created xsi:type="dcterms:W3CDTF">2020-12-14T19:05:34Z</dcterms:created>
  <dcterms:modified xsi:type="dcterms:W3CDTF">2023-01-10T14:20:20Z</dcterms:modified>
</cp:coreProperties>
</file>