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60" windowWidth="15150" windowHeight="3960" activeTab="0"/>
  </bookViews>
  <sheets>
    <sheet name="Contr x Real (2016)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<sst xmlns="http://schemas.openxmlformats.org/spreadsheetml/2006/main" count="38" uniqueCount="28">
  <si>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Clínica Médica</t>
  </si>
  <si>
    <t>Clínica Cirúrgica</t>
  </si>
  <si>
    <t>Obstetrícia</t>
  </si>
  <si>
    <t>Pediatria</t>
  </si>
  <si>
    <t>Psiquiatria</t>
  </si>
  <si>
    <t>Total</t>
  </si>
  <si>
    <t>Primeiras Consultas</t>
  </si>
  <si>
    <t>Consultas Subsequentes</t>
  </si>
  <si>
    <t>Cirurgias Ambulatoriais</t>
  </si>
  <si>
    <t>SADT Externo</t>
  </si>
  <si>
    <t>Contratada</t>
  </si>
  <si>
    <t>Realizada</t>
  </si>
  <si>
    <t>Saídas Hospitalares</t>
  </si>
  <si>
    <t>Pronto Atendimento</t>
  </si>
  <si>
    <t>Colonoscopia</t>
  </si>
  <si>
    <t>Atendimento Ambulatorial</t>
  </si>
  <si>
    <t>Contratado X Realizado</t>
  </si>
  <si>
    <t>Consultas de Urgência/Emergência</t>
  </si>
  <si>
    <t>Atendimento Domiciliar</t>
  </si>
  <si>
    <t>Tomografia</t>
  </si>
  <si>
    <t>CONTRATO DE GESTÃO HMVJS</t>
  </si>
  <si>
    <t>Melhor em Casa</t>
  </si>
  <si>
    <t>Atividade Cirurgica</t>
  </si>
  <si>
    <t>Hospital-Dia</t>
  </si>
  <si>
    <t xml:space="preserve">Ultrassonografia  </t>
  </si>
  <si>
    <t>Periodo: Janeiro a Dezembro 2016</t>
  </si>
  <si>
    <t xml:space="preserve">Eletivas (Projeto Cirurgia Ampliada) </t>
  </si>
  <si>
    <t>Fonte: Relatório Websaass - Plataforma Prestação de Contas SMS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</si>
</sst>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0"/>
    </font>
    <font>
      <sz val="8"/>
      <color indexed="63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1" fillId="24" borderId="10" xfId="0" applyFont="1" applyFill="1" applyBorder="1" applyAlignment="1">
      <alignment vertical="top" wrapText="1" indent="2"/>
    </xf>
    <xf numFmtId="2" fontId="0" fillId="0" borderId="0" xfId="0" applyNumberFormat="1" applyFill="1" applyAlignment="1">
      <alignment/>
    </xf>
    <xf numFmtId="0" fontId="21" fillId="16" borderId="10" xfId="0" applyFont="1" applyFill="1" applyBorder="1" applyAlignment="1">
      <alignment vertical="top" wrapText="1" indent="2"/>
    </xf>
    <xf numFmtId="0" fontId="21" fillId="0" borderId="11" xfId="0" applyFont="1" applyFill="1" applyBorder="1" applyAlignment="1">
      <alignment vertical="top" wrapText="1" indent="2"/>
    </xf>
    <xf numFmtId="0" fontId="21" fillId="16" borderId="12" xfId="0" applyFont="1" applyFill="1" applyBorder="1" applyAlignment="1">
      <alignment horizontal="left" vertical="top" wrapText="1" indent="2"/>
    </xf>
    <xf numFmtId="0" fontId="21" fillId="0" borderId="10" xfId="0" applyFont="1" applyFill="1" applyBorder="1" applyAlignment="1">
      <alignment vertical="top" wrapText="1" indent="2"/>
    </xf>
    <xf numFmtId="3" fontId="2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 indent="2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20" fillId="16" borderId="16" xfId="0" applyFont="1" applyFill="1" applyBorder="1" applyAlignment="1">
      <alignment horizontal="left" vertical="top" wrapText="1" indent="2"/>
    </xf>
    <xf numFmtId="0" fontId="21" fillId="24" borderId="17" xfId="0" applyFont="1" applyFill="1" applyBorder="1" applyAlignment="1">
      <alignment vertical="top" wrapText="1" indent="2"/>
    </xf>
    <xf numFmtId="0" fontId="21" fillId="16" borderId="17" xfId="0" applyFont="1" applyFill="1" applyBorder="1" applyAlignment="1">
      <alignment vertical="top" wrapText="1" indent="2"/>
    </xf>
    <xf numFmtId="0" fontId="21" fillId="16" borderId="18" xfId="0" applyFont="1" applyFill="1" applyBorder="1" applyAlignment="1">
      <alignment horizontal="center" vertical="top" wrapText="1"/>
    </xf>
    <xf numFmtId="0" fontId="20" fillId="16" borderId="19" xfId="0" applyFont="1" applyFill="1" applyBorder="1" applyAlignment="1">
      <alignment horizontal="center" vertical="top" wrapText="1"/>
    </xf>
    <xf numFmtId="0" fontId="20" fillId="16" borderId="2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1" fontId="21" fillId="24" borderId="21" xfId="0" applyNumberFormat="1" applyFont="1" applyFill="1" applyBorder="1" applyAlignment="1">
      <alignment horizontal="center" vertical="top" wrapText="1"/>
    </xf>
    <xf numFmtId="0" fontId="21" fillId="16" borderId="10" xfId="0" applyFont="1" applyFill="1" applyBorder="1" applyAlignment="1">
      <alignment horizontal="center" vertical="top" wrapText="1"/>
    </xf>
    <xf numFmtId="1" fontId="21" fillId="16" borderId="21" xfId="0" applyNumberFormat="1" applyFont="1" applyFill="1" applyBorder="1" applyAlignment="1">
      <alignment horizontal="center" vertical="top" wrapText="1"/>
    </xf>
    <xf numFmtId="3" fontId="21" fillId="16" borderId="22" xfId="0" applyNumberFormat="1" applyFont="1" applyFill="1" applyBorder="1" applyAlignment="1">
      <alignment horizontal="center" vertical="top" wrapText="1"/>
    </xf>
    <xf numFmtId="3" fontId="21" fillId="16" borderId="23" xfId="0" applyNumberFormat="1" applyFont="1" applyFill="1" applyBorder="1" applyAlignment="1">
      <alignment horizontal="center" vertical="top" wrapText="1"/>
    </xf>
    <xf numFmtId="0" fontId="21" fillId="16" borderId="12" xfId="0" applyFont="1" applyFill="1" applyBorder="1" applyAlignment="1">
      <alignment horizontal="center" vertical="top" wrapText="1"/>
    </xf>
    <xf numFmtId="0" fontId="21" fillId="16" borderId="24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21" xfId="0" applyNumberFormat="1" applyFont="1" applyFill="1" applyBorder="1" applyAlignment="1">
      <alignment horizontal="center" vertical="top"/>
    </xf>
    <xf numFmtId="3" fontId="21" fillId="16" borderId="10" xfId="0" applyNumberFormat="1" applyFont="1" applyFill="1" applyBorder="1" applyAlignment="1">
      <alignment horizontal="center" vertical="top"/>
    </xf>
    <xf numFmtId="3" fontId="21" fillId="16" borderId="2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16" borderId="26" xfId="0" applyFont="1" applyFill="1" applyBorder="1" applyAlignment="1">
      <alignment horizontal="left" vertical="top" wrapText="1" indent="2"/>
    </xf>
    <xf numFmtId="0" fontId="21" fillId="0" borderId="27" xfId="0" applyFont="1" applyFill="1" applyBorder="1" applyAlignment="1">
      <alignment horizontal="left" vertical="top" wrapText="1" indent="2"/>
    </xf>
    <xf numFmtId="0" fontId="21" fillId="25" borderId="28" xfId="0" applyFont="1" applyFill="1" applyBorder="1" applyAlignment="1">
      <alignment vertical="top" wrapText="1" indent="2"/>
    </xf>
    <xf numFmtId="0" fontId="21" fillId="0" borderId="1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3" fontId="21" fillId="25" borderId="11" xfId="0" applyNumberFormat="1" applyFont="1" applyFill="1" applyBorder="1" applyAlignment="1">
      <alignment horizontal="center" vertical="top"/>
    </xf>
    <xf numFmtId="3" fontId="21" fillId="25" borderId="25" xfId="0" applyNumberFormat="1" applyFont="1" applyFill="1" applyBorder="1" applyAlignment="1">
      <alignment horizontal="center" vertical="top"/>
    </xf>
    <xf numFmtId="3" fontId="21" fillId="0" borderId="11" xfId="0" applyNumberFormat="1" applyFont="1" applyFill="1" applyBorder="1" applyAlignment="1">
      <alignment horizontal="center" vertical="top" wrapText="1"/>
    </xf>
    <xf numFmtId="3" fontId="21" fillId="0" borderId="25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 indent="2"/>
    </xf>
    <xf numFmtId="3" fontId="21" fillId="24" borderId="11" xfId="0" applyNumberFormat="1" applyFont="1" applyFill="1" applyBorder="1" applyAlignment="1">
      <alignment horizontal="center" vertical="top" wrapText="1"/>
    </xf>
    <xf numFmtId="3" fontId="21" fillId="24" borderId="25" xfId="0" applyNumberFormat="1" applyFont="1" applyFill="1" applyBorder="1" applyAlignment="1">
      <alignment horizontal="center" vertical="top" wrapText="1"/>
    </xf>
    <xf numFmtId="0" fontId="20" fillId="16" borderId="12" xfId="0" applyFont="1" applyFill="1" applyBorder="1" applyAlignment="1">
      <alignment horizontal="left" vertical="top" wrapText="1" indent="2"/>
    </xf>
    <xf numFmtId="3" fontId="21" fillId="24" borderId="21" xfId="0" applyNumberFormat="1" applyFont="1" applyFill="1" applyBorder="1" applyAlignment="1">
      <alignment horizontal="center" vertical="top" wrapText="1"/>
    </xf>
    <xf numFmtId="0" fontId="21" fillId="16" borderId="21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4</xdr:col>
      <xdr:colOff>123825</xdr:colOff>
      <xdr:row>12</xdr:row>
      <xdr:rowOff>0</xdr:rowOff>
    </xdr:to>
    <xdr:grpSp>
      <xdr:nvGrpSpPr>
        <xdr:cNvPr id="1" name="Group 24"/>
        <xdr:cNvGrpSpPr>
          <a:grpSpLocks/>
        </xdr:cNvGrpSpPr>
      </xdr:nvGrpSpPr>
      <xdr:grpSpPr>
        <a:xfrm>
          <a:off x="28575" y="1943100"/>
          <a:ext cx="5124450" cy="0"/>
          <a:chOff x="981" y="724"/>
          <a:chExt cx="9360" cy="1260"/>
        </a:xfrm>
        <a:solidFill>
          <a:srgbClr val="FFFFFF"/>
        </a:solidFill>
      </xdr:grpSpPr>
      <xdr:sp>
        <xdr:nvSpPr>
          <xdr:cNvPr id="2" name="Text Box 25"/>
          <xdr:cNvSpPr txBox="1">
            <a:spLocks noChangeArrowheads="1"/>
          </xdr:cNvSpPr>
        </xdr:nvSpPr>
        <xdr:spPr>
          <a:xfrm>
            <a:off x="727808593" y="1943100"/>
            <a:ext cx="756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Hospital Municipal Vereador José Storopolli – Vila Maria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Organização Social / SPDM – Associação Paulista para o Desenvolvimento da Medicina
</a:t>
            </a:r>
          </a:p>
        </xdr:txBody>
      </xdr:sp>
      <xdr:pic>
        <xdr:nvPicPr>
          <xdr:cNvPr id="3" name="Picture 26" descr="LogoOficial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724"/>
            <a:ext cx="1619" cy="1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zoomScalePageLayoutView="0" workbookViewId="0" topLeftCell="A1">
      <selection activeCell="F24" sqref="F24"/>
    </sheetView>
  </sheetViews>
  <sheetFormatPr defaultColWidth="8.28125" defaultRowHeight="12.75"/>
  <cols>
    <col min="1" max="1" width="26.421875" style="0" bestFit="1" customWidth="1"/>
    <col min="2" max="2" width="19.7109375" style="0" customWidth="1"/>
    <col min="3" max="3" width="19.00390625" style="0" customWidth="1"/>
    <col min="4" max="4" width="10.28125" style="1" customWidth="1"/>
    <col min="5" max="5" width="7.7109375" style="0" customWidth="1"/>
    <col min="6" max="6" width="8.140625" style="0" customWidth="1"/>
    <col min="7" max="8" width="5.140625" style="0" bestFit="1" customWidth="1"/>
    <col min="9" max="9" width="3.7109375" style="0" customWidth="1"/>
    <col min="10" max="11" width="5.140625" style="0" bestFit="1" customWidth="1"/>
  </cols>
  <sheetData>
    <row r="1" spans="1:3" ht="12.75">
      <c r="A1" s="27" t="s">
        <v>20</v>
      </c>
      <c r="B1" s="27"/>
      <c r="C1" s="27"/>
    </row>
    <row r="2" spans="1:3" ht="12.75">
      <c r="A2" s="28" t="s">
        <v>16</v>
      </c>
      <c r="B2" s="28"/>
      <c r="C2" s="28"/>
    </row>
    <row r="3" spans="1:3" ht="12.75" customHeight="1">
      <c r="A3" s="29" t="s">
        <v>25</v>
      </c>
      <c r="B3" s="29"/>
      <c r="C3" s="29"/>
    </row>
    <row r="4" spans="1:3" ht="12.75">
      <c r="A4" s="2"/>
      <c r="B4" s="3"/>
      <c r="C4" s="4"/>
    </row>
    <row r="5" spans="1:3" ht="12.75">
      <c r="A5" s="31" t="s">
        <v>12</v>
      </c>
      <c r="B5" s="26"/>
      <c r="C5" s="26"/>
    </row>
    <row r="6" spans="1:3" ht="12.75">
      <c r="A6" s="32"/>
      <c r="B6" s="36" t="s">
        <v>10</v>
      </c>
      <c r="C6" s="37" t="s">
        <v>11</v>
      </c>
    </row>
    <row r="7" spans="1:4" ht="12.75">
      <c r="A7" s="33" t="s">
        <v>0</v>
      </c>
      <c r="B7" s="38">
        <f>240*12</f>
        <v>2880</v>
      </c>
      <c r="C7" s="39">
        <v>2744</v>
      </c>
      <c r="D7" s="6"/>
    </row>
    <row r="8" spans="1:4" ht="12.75">
      <c r="A8" s="34" t="s">
        <v>1</v>
      </c>
      <c r="B8" s="40">
        <f>255*12</f>
        <v>3060</v>
      </c>
      <c r="C8" s="41">
        <v>3743</v>
      </c>
      <c r="D8" s="6"/>
    </row>
    <row r="9" spans="1:4" ht="12.75">
      <c r="A9" s="33" t="s">
        <v>2</v>
      </c>
      <c r="B9" s="38">
        <f>215*12</f>
        <v>2580</v>
      </c>
      <c r="C9" s="39">
        <v>3155</v>
      </c>
      <c r="D9" s="6"/>
    </row>
    <row r="10" spans="1:4" ht="12.75">
      <c r="A10" s="34" t="s">
        <v>3</v>
      </c>
      <c r="B10" s="40">
        <f>160*12</f>
        <v>1920</v>
      </c>
      <c r="C10" s="41">
        <v>2004</v>
      </c>
      <c r="D10" s="6"/>
    </row>
    <row r="11" spans="1:4" ht="12.75">
      <c r="A11" s="33" t="s">
        <v>4</v>
      </c>
      <c r="B11" s="38">
        <f>15*12</f>
        <v>180</v>
      </c>
      <c r="C11" s="39">
        <v>129</v>
      </c>
      <c r="D11" s="6"/>
    </row>
    <row r="12" spans="1:4" ht="12.75">
      <c r="A12" s="35" t="s">
        <v>5</v>
      </c>
      <c r="B12" s="42">
        <f>SUM(B7:B11)</f>
        <v>10620</v>
      </c>
      <c r="C12" s="43">
        <f>SUM(C7:C11)</f>
        <v>11775</v>
      </c>
      <c r="D12" s="6"/>
    </row>
    <row r="13" spans="1:3" ht="12.75">
      <c r="A13" s="25" t="s">
        <v>15</v>
      </c>
      <c r="B13" s="24"/>
      <c r="C13" s="24"/>
    </row>
    <row r="14" spans="1:3" ht="12.75">
      <c r="A14" s="9"/>
      <c r="B14" s="44" t="s">
        <v>10</v>
      </c>
      <c r="C14" s="45" t="s">
        <v>11</v>
      </c>
    </row>
    <row r="15" spans="1:3" ht="12.75">
      <c r="A15" s="10" t="s">
        <v>6</v>
      </c>
      <c r="B15" s="46">
        <f>500*12</f>
        <v>6000</v>
      </c>
      <c r="C15" s="47">
        <v>7373</v>
      </c>
    </row>
    <row r="16" spans="1:3" ht="12.75">
      <c r="A16" s="7" t="s">
        <v>7</v>
      </c>
      <c r="B16" s="48">
        <f>1400*12</f>
        <v>16800</v>
      </c>
      <c r="C16" s="49">
        <v>22414</v>
      </c>
    </row>
    <row r="17" spans="1:3" ht="12.75">
      <c r="A17" s="8" t="s">
        <v>8</v>
      </c>
      <c r="B17" s="50">
        <f>100*12</f>
        <v>1200</v>
      </c>
      <c r="C17" s="51">
        <v>756</v>
      </c>
    </row>
    <row r="18" spans="1:3" ht="12.75">
      <c r="A18" s="30" t="s">
        <v>22</v>
      </c>
      <c r="B18" s="30"/>
      <c r="C18" s="30"/>
    </row>
    <row r="19" spans="1:3" ht="12.75">
      <c r="A19" s="52"/>
      <c r="B19" s="44" t="s">
        <v>10</v>
      </c>
      <c r="C19" s="45" t="s">
        <v>11</v>
      </c>
    </row>
    <row r="20" spans="1:3" s="1" customFormat="1" ht="21">
      <c r="A20" s="53" t="s">
        <v>26</v>
      </c>
      <c r="B20" s="55">
        <f>72+298+340*5</f>
        <v>2070</v>
      </c>
      <c r="C20" s="56">
        <v>2183</v>
      </c>
    </row>
    <row r="21" spans="1:3" ht="12.75">
      <c r="A21" s="54" t="s">
        <v>23</v>
      </c>
      <c r="B21" s="57">
        <f>60*12</f>
        <v>720</v>
      </c>
      <c r="C21" s="58">
        <v>848</v>
      </c>
    </row>
    <row r="22" spans="1:3" ht="12.75">
      <c r="A22" s="25" t="s">
        <v>17</v>
      </c>
      <c r="B22" s="26"/>
      <c r="C22" s="26"/>
    </row>
    <row r="23" spans="1:3" ht="12.75">
      <c r="A23" s="9"/>
      <c r="B23" s="44" t="s">
        <v>10</v>
      </c>
      <c r="C23" s="45" t="s">
        <v>11</v>
      </c>
    </row>
    <row r="24" spans="1:3" ht="12.75">
      <c r="A24" s="8" t="s">
        <v>13</v>
      </c>
      <c r="B24" s="59">
        <f>15000*12</f>
        <v>180000</v>
      </c>
      <c r="C24" s="60">
        <v>212384</v>
      </c>
    </row>
    <row r="25" spans="1:3" ht="12.75">
      <c r="A25" s="23" t="s">
        <v>21</v>
      </c>
      <c r="B25" s="24"/>
      <c r="C25" s="24"/>
    </row>
    <row r="26" spans="1:3" ht="12.75">
      <c r="A26" s="9"/>
      <c r="B26" s="44" t="s">
        <v>10</v>
      </c>
      <c r="C26" s="45" t="s">
        <v>11</v>
      </c>
    </row>
    <row r="27" spans="1:3" ht="12.75">
      <c r="A27" s="61" t="s">
        <v>18</v>
      </c>
      <c r="B27" s="62">
        <f>180*12</f>
        <v>2160</v>
      </c>
      <c r="C27" s="63">
        <v>2000</v>
      </c>
    </row>
    <row r="28" spans="1:3" ht="12.75">
      <c r="A28" s="21" t="s">
        <v>9</v>
      </c>
      <c r="B28" s="22"/>
      <c r="C28" s="22"/>
    </row>
    <row r="29" spans="1:3" ht="12.75">
      <c r="A29" s="64"/>
      <c r="B29" s="36" t="s">
        <v>10</v>
      </c>
      <c r="C29" s="37" t="s">
        <v>11</v>
      </c>
    </row>
    <row r="30" spans="1:3" ht="15" customHeight="1">
      <c r="A30" s="5" t="s">
        <v>24</v>
      </c>
      <c r="B30" s="38">
        <f>460*12</f>
        <v>5520</v>
      </c>
      <c r="C30" s="65">
        <v>4633</v>
      </c>
    </row>
    <row r="31" spans="1:3" ht="12.75">
      <c r="A31" s="7" t="s">
        <v>19</v>
      </c>
      <c r="B31" s="40">
        <f>150*12</f>
        <v>1800</v>
      </c>
      <c r="C31" s="66">
        <v>1578</v>
      </c>
    </row>
    <row r="32" spans="1:3" ht="12.75">
      <c r="A32" s="8" t="s">
        <v>14</v>
      </c>
      <c r="B32" s="50">
        <f>20*12</f>
        <v>240</v>
      </c>
      <c r="C32" s="51">
        <v>242</v>
      </c>
    </row>
    <row r="33" spans="1:11" ht="12.75">
      <c r="A33" s="10"/>
      <c r="B33" s="13"/>
      <c r="C33" s="17"/>
      <c r="D33" s="17"/>
      <c r="E33" s="1"/>
      <c r="F33" s="1"/>
      <c r="G33" s="1"/>
      <c r="H33" s="1"/>
      <c r="I33" s="1"/>
      <c r="J33" s="1"/>
      <c r="K33" s="1"/>
    </row>
    <row r="34" spans="1:11" ht="12.75">
      <c r="A34" s="16"/>
      <c r="B34" s="13"/>
      <c r="C34" s="17"/>
      <c r="D34" s="17"/>
      <c r="E34" s="1"/>
      <c r="F34" s="1"/>
      <c r="G34" s="1"/>
      <c r="H34" s="1"/>
      <c r="I34" s="1"/>
      <c r="J34" s="1"/>
      <c r="K34" s="1"/>
    </row>
    <row r="35" spans="1:11" ht="12.75">
      <c r="A35" s="17" t="s">
        <v>27</v>
      </c>
      <c r="B35" s="13"/>
      <c r="C35" s="17"/>
      <c r="D35" s="17"/>
      <c r="E35" s="1"/>
      <c r="F35" s="1"/>
      <c r="G35" s="1"/>
      <c r="H35" s="1"/>
      <c r="I35" s="1"/>
      <c r="J35" s="1"/>
      <c r="K35" s="1"/>
    </row>
    <row r="36" spans="1:11" ht="12.75">
      <c r="A36" s="16"/>
      <c r="B36" s="13"/>
      <c r="C36" s="17"/>
      <c r="D36" s="17"/>
      <c r="E36" s="1"/>
      <c r="F36" s="1"/>
      <c r="G36" s="1"/>
      <c r="H36" s="1"/>
      <c r="I36" s="1"/>
      <c r="J36" s="1"/>
      <c r="K36" s="1"/>
    </row>
    <row r="37" spans="1:11" ht="12.75">
      <c r="A37" s="16"/>
      <c r="B37" s="13"/>
      <c r="C37" s="17"/>
      <c r="D37" s="17"/>
      <c r="E37" s="1"/>
      <c r="F37" s="1"/>
      <c r="G37" s="1"/>
      <c r="H37" s="1"/>
      <c r="I37" s="1"/>
      <c r="J37" s="1"/>
      <c r="K37" s="1"/>
    </row>
    <row r="38" spans="1:11" ht="12.75">
      <c r="A38" s="16"/>
      <c r="B38" s="13"/>
      <c r="C38" s="17"/>
      <c r="D38" s="17"/>
      <c r="E38" s="1"/>
      <c r="F38" s="1"/>
      <c r="G38" s="1"/>
      <c r="H38" s="1"/>
      <c r="I38" s="1"/>
      <c r="J38" s="1"/>
      <c r="K38" s="1"/>
    </row>
    <row r="39" spans="1:11" ht="12.75">
      <c r="A39" s="16"/>
      <c r="B39" s="13"/>
      <c r="C39" s="17"/>
      <c r="D39" s="17"/>
      <c r="E39" s="1"/>
      <c r="F39" s="1"/>
      <c r="G39" s="1"/>
      <c r="H39" s="1"/>
      <c r="I39" s="1"/>
      <c r="J39" s="1"/>
      <c r="K39" s="1"/>
    </row>
    <row r="40" spans="1:11" ht="12.75">
      <c r="A40" s="16"/>
      <c r="B40" s="13"/>
      <c r="C40" s="17"/>
      <c r="D40" s="17"/>
      <c r="E40" s="1"/>
      <c r="F40" s="1"/>
      <c r="G40" s="1"/>
      <c r="H40" s="1"/>
      <c r="I40" s="1"/>
      <c r="J40" s="1"/>
      <c r="K40" s="1"/>
    </row>
    <row r="41" spans="1:11" ht="12.75">
      <c r="A41" s="16"/>
      <c r="B41" s="13"/>
      <c r="C41" s="17"/>
      <c r="D41" s="17"/>
      <c r="E41" s="1"/>
      <c r="F41" s="1"/>
      <c r="G41" s="1"/>
      <c r="H41" s="1"/>
      <c r="I41" s="1"/>
      <c r="J41" s="1"/>
      <c r="K41" s="1"/>
    </row>
    <row r="42" spans="1:11" ht="12.75">
      <c r="A42" s="16"/>
      <c r="B42" s="13"/>
      <c r="C42" s="17"/>
      <c r="D42" s="17"/>
      <c r="E42" s="1"/>
      <c r="F42" s="1"/>
      <c r="G42" s="1"/>
      <c r="H42" s="1"/>
      <c r="I42" s="1"/>
      <c r="J42" s="1"/>
      <c r="K42" s="1"/>
    </row>
    <row r="43" spans="1:11" ht="12.75">
      <c r="A43" s="16"/>
      <c r="B43" s="13"/>
      <c r="C43" s="17"/>
      <c r="D43" s="17"/>
      <c r="E43" s="1"/>
      <c r="F43" s="1"/>
      <c r="G43" s="1"/>
      <c r="H43" s="1"/>
      <c r="I43" s="1"/>
      <c r="J43" s="1"/>
      <c r="K43" s="1"/>
    </row>
    <row r="44" spans="1:11" ht="12.75">
      <c r="A44" s="16"/>
      <c r="B44" s="13"/>
      <c r="C44" s="17"/>
      <c r="D44" s="17"/>
      <c r="E44" s="1"/>
      <c r="F44" s="1"/>
      <c r="G44" s="1"/>
      <c r="H44" s="1"/>
      <c r="I44" s="1"/>
      <c r="J44" s="1"/>
      <c r="K44" s="1"/>
    </row>
    <row r="45" spans="1:11" ht="12.75">
      <c r="A45" s="16"/>
      <c r="B45" s="13"/>
      <c r="C45" s="17"/>
      <c r="D45" s="17"/>
      <c r="E45" s="1"/>
      <c r="F45" s="1"/>
      <c r="G45" s="1"/>
      <c r="H45" s="1"/>
      <c r="I45" s="1"/>
      <c r="J45" s="1"/>
      <c r="K45" s="1"/>
    </row>
    <row r="46" spans="1:11" ht="12.75">
      <c r="A46" s="16"/>
      <c r="B46" s="13"/>
      <c r="C46" s="17"/>
      <c r="D46" s="17"/>
      <c r="E46" s="1"/>
      <c r="F46" s="1"/>
      <c r="G46" s="1"/>
      <c r="H46" s="1"/>
      <c r="I46" s="1"/>
      <c r="J46" s="1"/>
      <c r="K46" s="1"/>
    </row>
    <row r="47" spans="1:11" ht="12.75">
      <c r="A47" s="16"/>
      <c r="B47" s="13"/>
      <c r="C47" s="17"/>
      <c r="D47" s="17"/>
      <c r="E47" s="1"/>
      <c r="F47" s="1"/>
      <c r="G47" s="1"/>
      <c r="H47" s="1"/>
      <c r="I47" s="1"/>
      <c r="J47" s="1"/>
      <c r="K47" s="1"/>
    </row>
    <row r="48" spans="1:11" ht="12.75">
      <c r="A48" s="16"/>
      <c r="B48" s="13"/>
      <c r="C48" s="17"/>
      <c r="D48" s="17"/>
      <c r="E48" s="1"/>
      <c r="F48" s="1"/>
      <c r="G48" s="1"/>
      <c r="H48" s="1"/>
      <c r="I48" s="1"/>
      <c r="J48" s="1"/>
      <c r="K48" s="1"/>
    </row>
    <row r="49" spans="1:11" ht="11.25" customHeight="1">
      <c r="A49" s="16"/>
      <c r="B49" s="13"/>
      <c r="C49" s="17"/>
      <c r="D49" s="17"/>
      <c r="E49" s="1"/>
      <c r="F49" s="1"/>
      <c r="G49" s="1"/>
      <c r="H49" s="1"/>
      <c r="I49" s="1"/>
      <c r="J49" s="1"/>
      <c r="K49" s="1"/>
    </row>
    <row r="50" spans="1:4" ht="12.75">
      <c r="A50" s="16"/>
      <c r="B50" s="13"/>
      <c r="C50" s="17"/>
      <c r="D50" s="17"/>
    </row>
    <row r="51" spans="1:4" ht="12.75">
      <c r="A51" s="16"/>
      <c r="B51" s="13"/>
      <c r="C51" s="17"/>
      <c r="D51" s="17"/>
    </row>
    <row r="52" spans="1:4" ht="12.75">
      <c r="A52" s="16"/>
      <c r="B52" s="13"/>
      <c r="C52" s="17"/>
      <c r="D52" s="17"/>
    </row>
    <row r="53" spans="1:4" ht="12.75">
      <c r="A53" s="16"/>
      <c r="B53" s="13"/>
      <c r="C53" s="17"/>
      <c r="D53" s="17"/>
    </row>
    <row r="54" spans="1:4" ht="12.75">
      <c r="A54" s="16"/>
      <c r="B54" s="12"/>
      <c r="C54" s="17"/>
      <c r="D54" s="17"/>
    </row>
    <row r="55" spans="1:4" ht="12.75">
      <c r="A55" s="16"/>
      <c r="B55" s="11"/>
      <c r="C55" s="14"/>
      <c r="D55" s="17"/>
    </row>
    <row r="56" spans="1:4" ht="12.75">
      <c r="A56" s="16"/>
      <c r="B56" s="11"/>
      <c r="C56" s="14"/>
      <c r="D56" s="18"/>
    </row>
    <row r="57" spans="1:4" ht="12.75">
      <c r="A57" s="16"/>
      <c r="B57" s="13"/>
      <c r="C57" s="19"/>
      <c r="D57" s="17"/>
    </row>
    <row r="58" spans="1:4" ht="12.75">
      <c r="A58" s="12"/>
      <c r="B58" s="12"/>
      <c r="C58" s="17"/>
      <c r="D58" s="17"/>
    </row>
    <row r="59" spans="1:4" ht="12.75">
      <c r="A59" s="16"/>
      <c r="B59" s="15"/>
      <c r="C59" s="20"/>
      <c r="D59" s="18"/>
    </row>
    <row r="60" spans="1:4" ht="12.75">
      <c r="A60" s="12"/>
      <c r="B60" s="12"/>
      <c r="C60" s="17"/>
      <c r="D60" s="17"/>
    </row>
    <row r="61" spans="1:4" ht="12.75">
      <c r="A61" s="16"/>
      <c r="B61" s="15"/>
      <c r="C61" s="20"/>
      <c r="D61" s="17"/>
    </row>
    <row r="62" spans="1:4" ht="12.75">
      <c r="A62" s="12"/>
      <c r="B62" s="12"/>
      <c r="C62" s="17"/>
      <c r="D62" s="17"/>
    </row>
  </sheetData>
  <sheetProtection/>
  <mergeCells count="9">
    <mergeCell ref="A28:C28"/>
    <mergeCell ref="A25:C25"/>
    <mergeCell ref="A22:C22"/>
    <mergeCell ref="A13:C13"/>
    <mergeCell ref="A5:C5"/>
    <mergeCell ref="A1:C1"/>
    <mergeCell ref="A2:C2"/>
    <mergeCell ref="A3:C3"/>
    <mergeCell ref="A18:C18"/>
  </mergeCells>
  <printOptions/>
  <pageMargins left="1.74" right="0.2755905511811024" top="0.15748031496062992" bottom="0.1968503937007874" header="0.15748031496062992" footer="0.1968503937007874"/>
  <pageSetup horizontalDpi="600" verticalDpi="600" orientation="portrait" paperSize="9" scale="75" r:id="rId2"/>
  <rowBreaks count="1" manualBreakCount="1"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Treinamento</dc:creator>
  <cp:keywords/>
  <dc:description/>
  <cp:lastModifiedBy>Cecilia Constancio Gomes da Silva</cp:lastModifiedBy>
  <cp:lastPrinted>2014-01-10T09:26:14Z</cp:lastPrinted>
  <dcterms:created xsi:type="dcterms:W3CDTF">2010-02-23T13:27:37Z</dcterms:created>
  <dcterms:modified xsi:type="dcterms:W3CDTF">2018-10-04T15:27:48Z</dcterms:modified>
  <cp:category/>
  <cp:version/>
  <cp:contentType/>
  <cp:contentStatus/>
</cp:coreProperties>
</file>